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ИП\"/>
    </mc:Choice>
  </mc:AlternateContent>
  <bookViews>
    <workbookView xWindow="60" yWindow="4335" windowWidth="19260" windowHeight="6285" activeTab="1"/>
  </bookViews>
  <sheets>
    <sheet name="1_Тит" sheetId="7" r:id="rId1"/>
    <sheet name="4_УЧ-МЕТ" sheetId="2" r:id="rId2"/>
    <sheet name="5_НИР" sheetId="3" r:id="rId3"/>
    <sheet name="6_НИРС. ОМР " sheetId="4" r:id="rId4"/>
    <sheet name="7_ВР ДПО" sheetId="5" r:id="rId5"/>
    <sheet name="8_ИРИП ОПВП" sheetId="14" r:id="rId6"/>
  </sheets>
  <externalReferences>
    <externalReference r:id="rId7"/>
  </externalReferences>
  <definedNames>
    <definedName name="_xlnm.Print_Area" localSheetId="0">'1_Тит'!$A$1:$J$52</definedName>
    <definedName name="_xlnm.Print_Area" localSheetId="1">'4_УЧ-МЕТ'!$A$1:$F$61</definedName>
    <definedName name="_xlnm.Print_Area" localSheetId="2">'5_НИР'!$A$1:$F$61</definedName>
    <definedName name="_xlnm.Print_Area" localSheetId="3">'6_НИРС. ОМР '!$A$1:$E$60</definedName>
    <definedName name="_xlnm.Print_Area" localSheetId="4">'7_ВР ДПО'!$A$1:$E$59</definedName>
    <definedName name="_xlnm.Print_Area" localSheetId="5">'8_ИРИП ОПВП'!$A$1:$D$60</definedName>
  </definedNames>
  <calcPr calcId="152511"/>
</workbook>
</file>

<file path=xl/calcChain.xml><?xml version="1.0" encoding="utf-8"?>
<calcChain xmlns="http://schemas.openxmlformats.org/spreadsheetml/2006/main">
  <c r="C9" i="2" l="1"/>
  <c r="B9" i="2"/>
  <c r="H6" i="2"/>
  <c r="F42" i="7"/>
  <c r="G34" i="4"/>
  <c r="D35" i="5"/>
  <c r="C35" i="5"/>
  <c r="G34" i="5"/>
  <c r="G32" i="5"/>
  <c r="G30" i="5"/>
  <c r="G28" i="5"/>
  <c r="G26" i="5"/>
  <c r="G24" i="5"/>
  <c r="G22" i="5"/>
  <c r="G20" i="5"/>
  <c r="G39" i="5" l="1"/>
  <c r="F43" i="7"/>
  <c r="D18" i="5" l="1"/>
  <c r="D46" i="5"/>
  <c r="C46" i="5"/>
  <c r="D32" i="2"/>
  <c r="D60" i="2"/>
  <c r="D60" i="3"/>
  <c r="D32" i="3"/>
  <c r="C30" i="4"/>
  <c r="C60" i="4"/>
  <c r="C18" i="5"/>
  <c r="G43" i="5"/>
  <c r="G58" i="4"/>
  <c r="G56" i="4"/>
  <c r="G54" i="4"/>
  <c r="G52" i="4"/>
  <c r="G50" i="4"/>
  <c r="G48" i="4"/>
  <c r="G46" i="4"/>
  <c r="G44" i="4"/>
  <c r="G42" i="4"/>
  <c r="G40" i="4"/>
  <c r="G38" i="4"/>
  <c r="G36" i="4"/>
  <c r="G28" i="4"/>
  <c r="G26" i="4"/>
  <c r="G24" i="4"/>
  <c r="G22" i="4"/>
  <c r="G20" i="4"/>
  <c r="G18" i="4"/>
  <c r="G16" i="4"/>
  <c r="G14" i="4"/>
  <c r="G12" i="4"/>
  <c r="G10" i="4"/>
  <c r="G8" i="4"/>
  <c r="G6" i="4"/>
  <c r="G4" i="4"/>
  <c r="G16" i="5"/>
  <c r="G14" i="5"/>
  <c r="G12" i="5"/>
  <c r="G10" i="5"/>
  <c r="G8" i="5"/>
  <c r="G6" i="5"/>
  <c r="G4" i="5"/>
  <c r="H58" i="3"/>
  <c r="C58" i="3"/>
  <c r="B58" i="3"/>
  <c r="H55" i="3"/>
  <c r="C55" i="3"/>
  <c r="B55" i="3"/>
  <c r="H52" i="3"/>
  <c r="C52" i="3"/>
  <c r="B52" i="3"/>
  <c r="H49" i="3"/>
  <c r="C49" i="3"/>
  <c r="B49" i="3"/>
  <c r="H46" i="3"/>
  <c r="C46" i="3"/>
  <c r="B46" i="3"/>
  <c r="H43" i="3"/>
  <c r="C43" i="3"/>
  <c r="B43" i="3"/>
  <c r="H40" i="3"/>
  <c r="C40" i="3"/>
  <c r="B40" i="3"/>
  <c r="H37" i="3"/>
  <c r="C37" i="3"/>
  <c r="B37" i="3"/>
  <c r="C34" i="3"/>
  <c r="B34" i="3"/>
  <c r="H34" i="3"/>
  <c r="H30" i="3"/>
  <c r="C30" i="3"/>
  <c r="B30" i="3"/>
  <c r="H27" i="3"/>
  <c r="C27" i="3"/>
  <c r="B27" i="3"/>
  <c r="H24" i="3"/>
  <c r="C24" i="3"/>
  <c r="B24" i="3"/>
  <c r="H21" i="3"/>
  <c r="C21" i="3"/>
  <c r="B21" i="3"/>
  <c r="H18" i="3"/>
  <c r="C18" i="3"/>
  <c r="B18" i="3"/>
  <c r="H15" i="3"/>
  <c r="C15" i="3"/>
  <c r="B15" i="3"/>
  <c r="H12" i="3"/>
  <c r="C12" i="3"/>
  <c r="B12" i="3"/>
  <c r="H9" i="3"/>
  <c r="C9" i="3"/>
  <c r="B9" i="3"/>
  <c r="H6" i="3"/>
  <c r="M1" i="3"/>
  <c r="L1" i="3"/>
  <c r="K1" i="3"/>
  <c r="C6" i="3" s="1"/>
  <c r="J1" i="3"/>
  <c r="B6" i="3" s="1"/>
  <c r="H58" i="2"/>
  <c r="C58" i="2"/>
  <c r="B58" i="2"/>
  <c r="H55" i="2"/>
  <c r="C55" i="2"/>
  <c r="B55" i="2"/>
  <c r="H52" i="2"/>
  <c r="C52" i="2"/>
  <c r="B52" i="2"/>
  <c r="H49" i="2"/>
  <c r="C49" i="2"/>
  <c r="B49" i="2"/>
  <c r="H46" i="2"/>
  <c r="H43" i="2"/>
  <c r="C43" i="2"/>
  <c r="B43" i="2"/>
  <c r="H40" i="2"/>
  <c r="C40" i="2"/>
  <c r="B40" i="2"/>
  <c r="H37" i="2"/>
  <c r="C37" i="2"/>
  <c r="B37" i="2"/>
  <c r="C34" i="2"/>
  <c r="B34" i="2"/>
  <c r="L1" i="2"/>
  <c r="B46" i="2" s="1"/>
  <c r="M1" i="2"/>
  <c r="C46" i="2" s="1"/>
  <c r="K1" i="2"/>
  <c r="H34" i="2"/>
  <c r="H30" i="2"/>
  <c r="C30" i="2"/>
  <c r="B30" i="2"/>
  <c r="H27" i="2"/>
  <c r="C27" i="2"/>
  <c r="B27" i="2"/>
  <c r="H24" i="2"/>
  <c r="C24" i="2"/>
  <c r="B24" i="2"/>
  <c r="H21" i="2"/>
  <c r="C21" i="2"/>
  <c r="B21" i="2"/>
  <c r="H18" i="2"/>
  <c r="C18" i="2"/>
  <c r="B18" i="2"/>
  <c r="H15" i="2"/>
  <c r="C15" i="2"/>
  <c r="B15" i="2"/>
  <c r="H12" i="2"/>
  <c r="C12" i="2"/>
  <c r="B12" i="2"/>
  <c r="H9" i="2"/>
  <c r="C6" i="2"/>
  <c r="J1" i="2"/>
  <c r="D61" i="2" l="1"/>
  <c r="D61" i="3"/>
  <c r="B6" i="2"/>
  <c r="I1" i="2" l="1"/>
  <c r="I1" i="3" s="1"/>
  <c r="H1" i="4" l="1"/>
  <c r="H1" i="5"/>
  <c r="O1" i="2"/>
  <c r="J1" i="4" s="1"/>
  <c r="O1" i="3" l="1"/>
  <c r="J1" i="5"/>
</calcChain>
</file>

<file path=xl/sharedStrings.xml><?xml version="1.0" encoding="utf-8"?>
<sst xmlns="http://schemas.openxmlformats.org/spreadsheetml/2006/main" count="454" uniqueCount="336">
  <si>
    <t>II.  УЧЕБНО-МЕТОДИЧЕСКАЯ РАБОТА</t>
  </si>
  <si>
    <t>Наименование работы</t>
  </si>
  <si>
    <t>Срок выполнения</t>
  </si>
  <si>
    <t>Отметка зав.каф.о выполнении</t>
  </si>
  <si>
    <t>план</t>
  </si>
  <si>
    <t>факт.</t>
  </si>
  <si>
    <t>начало</t>
  </si>
  <si>
    <t>I.  ОСЕННИЙ СЕМЕСТР</t>
  </si>
  <si>
    <t>II. ВЕСЕННИЙ СЕМЕСТР</t>
  </si>
  <si>
    <t>Итого за семестр</t>
  </si>
  <si>
    <t>Итого за год</t>
  </si>
  <si>
    <t>(по госбюджету)</t>
  </si>
  <si>
    <t>конец</t>
  </si>
  <si>
    <t>Виды  работ</t>
  </si>
  <si>
    <t>Ф.И.О. студента,  № группы</t>
  </si>
  <si>
    <t>Затраты времени, час</t>
  </si>
  <si>
    <t>Отметка зав.каф. о выполнении</t>
  </si>
  <si>
    <t>Итого:</t>
  </si>
  <si>
    <t>V. ОРГАНИЗАЦИОННО-МЕТОДИЧЕСКАЯ РАБОТА</t>
  </si>
  <si>
    <t>Виды работ</t>
  </si>
  <si>
    <t>Вводимые изменения</t>
  </si>
  <si>
    <t>Раздел плана</t>
  </si>
  <si>
    <t>№ протокола заседания кафедры, дата</t>
  </si>
  <si>
    <t>ОТМЕТКИ О ПРОВЕРКЕ ВЫПОЛНЕНИЯ ПЛАНА</t>
  </si>
  <si>
    <t>Замечания</t>
  </si>
  <si>
    <t>Фамилия, И.О., должность проверяющего</t>
  </si>
  <si>
    <t>Подпись преподавателя</t>
  </si>
  <si>
    <t>Утверждаю</t>
  </si>
  <si>
    <t xml:space="preserve">Утверждаю     </t>
  </si>
  <si>
    <t>«____» ______________  _____ г.</t>
  </si>
  <si>
    <t>ИНДИВИДУАЛЬНЫЙ   ПЛАН</t>
  </si>
  <si>
    <t xml:space="preserve"> </t>
  </si>
  <si>
    <t>________________________</t>
  </si>
  <si>
    <t xml:space="preserve">Всего:      </t>
  </si>
  <si>
    <t>часов</t>
  </si>
  <si>
    <t xml:space="preserve">1 половина рабочего дня </t>
  </si>
  <si>
    <t xml:space="preserve"> -  час</t>
  </si>
  <si>
    <t xml:space="preserve">2 половина рабочего дня  </t>
  </si>
  <si>
    <t>―</t>
  </si>
  <si>
    <t xml:space="preserve">       </t>
  </si>
  <si>
    <t>РАБОТЫ ПРЕПОДАВАТЕЛЯ</t>
  </si>
  <si>
    <t xml:space="preserve"> «____» _____________   ____ г.</t>
  </si>
  <si>
    <t>План обсужден на заседании кафедры</t>
  </si>
  <si>
    <t>Заведующий кафедрой</t>
  </si>
  <si>
    <t>Выполнение плана в осеннем семестре проверено</t>
  </si>
  <si>
    <t>и обсуждено на заседании кафедры</t>
  </si>
  <si>
    <t xml:space="preserve">Выполнение плана в весеннем семестре  и за уч. год </t>
  </si>
  <si>
    <t>проверено и обсуждено на заседании кафедры</t>
  </si>
  <si>
    <t>до 5 часов на один печатный лист</t>
  </si>
  <si>
    <t>до 2 часа на один билет</t>
  </si>
  <si>
    <t>до 0,3 часа на один билет</t>
  </si>
  <si>
    <t>до 2-х часов на один комплект билетов</t>
  </si>
  <si>
    <t>до 0,5 часа на одно задание</t>
  </si>
  <si>
    <t>2 часа на 1 вариант</t>
  </si>
  <si>
    <t>4 часа на 1 тур</t>
  </si>
  <si>
    <t>0,3 часа на 1 работу</t>
  </si>
  <si>
    <t>до 150 часов на один план</t>
  </si>
  <si>
    <t>20-50 часов на один план</t>
  </si>
  <si>
    <t>0,2 часа на 1 лист</t>
  </si>
  <si>
    <t>150 часов</t>
  </si>
  <si>
    <t>Подготовка заявки на изобретение</t>
  </si>
  <si>
    <t>до 40 часов на один доклад</t>
  </si>
  <si>
    <t>Подготовка экспоната на выставку</t>
  </si>
  <si>
    <t>до 10 часов на один печатный лист рецензируемого материала</t>
  </si>
  <si>
    <t>до 60 часов в год на один совет</t>
  </si>
  <si>
    <t>до 50 часов в год на один совет</t>
  </si>
  <si>
    <t>до 80 часов в год на один совет</t>
  </si>
  <si>
    <t>Выступление  с докладом на научном семинаре кафедры</t>
  </si>
  <si>
    <t>до 10 часов</t>
  </si>
  <si>
    <t>до 15 часов</t>
  </si>
  <si>
    <t>до 20 часов</t>
  </si>
  <si>
    <t>Подготовка доклада на методический семинар кафедры</t>
  </si>
  <si>
    <t>до 5 часов на один доклад</t>
  </si>
  <si>
    <t>до 20 часов на один доклад</t>
  </si>
  <si>
    <t>до 30 часов на один доклад</t>
  </si>
  <si>
    <t>Разработка должностной или рабочей инструкции</t>
  </si>
  <si>
    <t>до 20 часов на одну инструкцию</t>
  </si>
  <si>
    <t>Примерные нормы времени</t>
  </si>
  <si>
    <t>до 100 часов в год</t>
  </si>
  <si>
    <t>до 50 часов в год</t>
  </si>
  <si>
    <t>до 15 часов в семестр</t>
  </si>
  <si>
    <t>Руководство НИРС в СКБ</t>
  </si>
  <si>
    <t>300 – 700 часов год</t>
  </si>
  <si>
    <t>200 – 600 часов год</t>
  </si>
  <si>
    <t>Работа в отборочной комиссии факультета</t>
  </si>
  <si>
    <t>50 – 100 часов год</t>
  </si>
  <si>
    <t>до 100 часов год</t>
  </si>
  <si>
    <t>по решению кафедры</t>
  </si>
  <si>
    <t>до 30 часов в год</t>
  </si>
  <si>
    <t>до 60 часов в год</t>
  </si>
  <si>
    <t>до 20 часов в год</t>
  </si>
  <si>
    <t>Информационно-воспитательная работа</t>
  </si>
  <si>
    <t>Работа со студенческим активом</t>
  </si>
  <si>
    <t>на</t>
  </si>
  <si>
    <t>Форма повышения квалификации, место и сроки</t>
  </si>
  <si>
    <t>Итого</t>
  </si>
  <si>
    <t>Виды Работ</t>
  </si>
  <si>
    <t>в объеме установленной программы обучения</t>
  </si>
  <si>
    <t>Редактирование конспекта лекций</t>
  </si>
  <si>
    <t>час</t>
  </si>
  <si>
    <t>Осталось распределить</t>
  </si>
  <si>
    <t>Подготовка презентаций для аудиторных занятий</t>
  </si>
  <si>
    <t xml:space="preserve"> уч. г.г.</t>
  </si>
  <si>
    <t>Директор института</t>
  </si>
  <si>
    <t>Актуализация  экзаменационных билетов   промежуточной аттестации</t>
  </si>
  <si>
    <t>Актуализация основных образовательных программ высшего образования (ООП ВО)</t>
  </si>
  <si>
    <t>до 150 часов на группу  разработчиков</t>
  </si>
  <si>
    <t>Актуализация тестовых заданий  государственной итоговой (итоговой)  аттестации</t>
  </si>
  <si>
    <t>до 1 час на  тестовое задание</t>
  </si>
  <si>
    <t>Актуализация тестовых заданий  промежуточной аттестации</t>
  </si>
  <si>
    <t>до 0,5 часов на  тестовое задание</t>
  </si>
  <si>
    <t>Актуализация экзаменационных билетов   государственной итоговой (итоговой) аттестации</t>
  </si>
  <si>
    <t>до 0,5 часа на билет</t>
  </si>
  <si>
    <t>Актуализация/переработка действующей рабочей программы учебной дисциплины</t>
  </si>
  <si>
    <t>до 5 часов на одну программу</t>
  </si>
  <si>
    <t>до 20 часов на один печатный лист (внутривузовское издание)</t>
  </si>
  <si>
    <t xml:space="preserve">Актуализация/переработка для повторного издания методических указаний по курсовому  проектированию </t>
  </si>
  <si>
    <t>Актуализация/переработка для повторного издания методических указаний по лабораторным работам</t>
  </si>
  <si>
    <t>Актуализация/переработка для повторного издания методических указаний по подготовке и защите ВКР, учитывающих особенности испытаний по конкурентной ООП</t>
  </si>
  <si>
    <t>до 40 часов на один печатный лист (внутривузовское издание)</t>
  </si>
  <si>
    <t xml:space="preserve">Актуализация/переработка для повторного издания методических указаний по практическим занятиям </t>
  </si>
  <si>
    <t>Внедрение в учебный процесс инновационных форм учебных занятий, развивающих у обучающихся навыки командной работы, межличностной коммуникации, принятия решений, лидерские качества</t>
  </si>
  <si>
    <t>Заполнение модуля «Электронный дневник» АИС УУП, внесение информации о посещаемости и успеваемости</t>
  </si>
  <si>
    <t>0,2 – 0,5 час на группу на одно занятие</t>
  </si>
  <si>
    <r>
      <t>Заполнение модуля «Электронный дневник»</t>
    </r>
    <r>
      <rPr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АИС УУП,привязка видов работ к календарному графику проведения  занятий по дисциплине</t>
    </r>
  </si>
  <si>
    <t>0,5 - 1 час на один вид заня-тий (лекционные, практиче-ские, лабораторные)</t>
  </si>
  <si>
    <t>Изготовление препаратов (анатомических, микробиологических, патанатомических и др.)</t>
  </si>
  <si>
    <t>до 100 часов в семестр (по согласованию с заведующим кафедрой)</t>
  </si>
  <si>
    <t>Корректировка учебного плана ООП</t>
  </si>
  <si>
    <t>Научное редактирование учебников, учебных пособий</t>
  </si>
  <si>
    <t>Нормоконтроль КП и ВКР</t>
  </si>
  <si>
    <t xml:space="preserve">Подбор, подготовка и размножение текстов на иностранном языке для выдачи студентам </t>
  </si>
  <si>
    <t>до 0,1 часа на один текст</t>
  </si>
  <si>
    <t>Подготовка  видеофильмов для аудиторных занятий</t>
  </si>
  <si>
    <t>Подготовка  видеофильмов для занятий с применением  дистанционной образовательной технологии</t>
  </si>
  <si>
    <t>от 50 до 300 час от 50 до 300 час за 80 кБ электронного файла</t>
  </si>
  <si>
    <t>Подготовка видеолекции для занятий с применением  дистанционной образовательной технологии</t>
  </si>
  <si>
    <t>от 50 до 300 час за 80 кБ электронного файла</t>
  </si>
  <si>
    <t>Подготовка документов к государственной аккредитации  ООП ВО</t>
  </si>
  <si>
    <t xml:space="preserve">150 часов </t>
  </si>
  <si>
    <t>Подготовка индивидуальных заданий на производственную и преддипломную практики</t>
  </si>
  <si>
    <t xml:space="preserve"> 0,25 ч. на 1 задание</t>
  </si>
  <si>
    <t xml:space="preserve">Подготовка к лекционным занятиям </t>
  </si>
  <si>
    <t>2-5 часов на 1 час занятий по впервые читаемой дисциплине; 0,5-1 час на 1 час занятий по повторно читаемой дисциплине (дублирование занятий в потоках и группах не учитывается)</t>
  </si>
  <si>
    <t xml:space="preserve">Подготовка к практическим занятиям по дисциплине </t>
  </si>
  <si>
    <t>2-5 часов на 1 час занятий по впервые читаемой дисциплине; 0,5-1 часов на 1 час занятий по повторно читаемой дис-циплине (дублирование занятий в потоках и группах не учитывается)</t>
  </si>
  <si>
    <t xml:space="preserve">Подготовка материалов для лицензирования направления (специальности) </t>
  </si>
  <si>
    <t>Подготовка материалов для проведения деловых, ситуационных и ролевых игр, круглых столов, групповых дискуссий, тренингов, и т.п.</t>
  </si>
  <si>
    <t>6 часа на подготовку к игре проводимой впервые, 3 часа на подготовку к игре при повторном проведении</t>
  </si>
  <si>
    <t>Подготовка презентаций для занятий с применением  дистанционной образовательной технологии</t>
  </si>
  <si>
    <t>Подготовка презентаций лекций (для раздачи)</t>
  </si>
  <si>
    <t>Подготовка раздаточного материала для   практических занятий</t>
  </si>
  <si>
    <t>Подготовка слайдов для аудиторных занятий</t>
  </si>
  <si>
    <t>Подготовка слайдов для занятий с применением  дистанционной образовательной технологии</t>
  </si>
  <si>
    <t xml:space="preserve">Посещение занятий других преподавателей по утвержденному кафедральному графику взаимопосещений </t>
  </si>
  <si>
    <t>Проведение олимпиады со студентами или абитуриентами</t>
  </si>
  <si>
    <t>Проверка олимпиадных работ  студентов и абитуриентов</t>
  </si>
  <si>
    <t>от 50 до 300 часов по решению кафедры</t>
  </si>
  <si>
    <t>Работа в научно-методических советах Минобрнауки, в УМО, в редколлегиях научных журналов</t>
  </si>
  <si>
    <r>
      <t>Работа экспертом Росаккредагентства, Рособрнадзора</t>
    </r>
    <r>
      <rPr>
        <sz val="12"/>
        <rFont val="Times New Roman"/>
        <family val="1"/>
        <charset val="204"/>
      </rPr>
      <t xml:space="preserve"> </t>
    </r>
  </si>
  <si>
    <t>до 400 часов в год (по решению УМУ)</t>
  </si>
  <si>
    <t>Разработка  основных образовательных программ высшего образования (ООП ВО)</t>
  </si>
  <si>
    <t>до 350 часов на группу  разработчиков</t>
  </si>
  <si>
    <t>Разработка виртуальной лабораторной работы</t>
  </si>
  <si>
    <t>до 2 часов на  тестовое задание</t>
  </si>
  <si>
    <t>Разработка комплекта тестовых заданий (в том числе и в электронном виде)   промежуточной аттестации</t>
  </si>
  <si>
    <t>до 1,5 часов на  тестовое задание</t>
  </si>
  <si>
    <t>Разработка методических указаний для преподавателя по проведению индивидуальных занятий по программам магистратуры</t>
  </si>
  <si>
    <t>20-60 часов на один печатный лист (внутривузовское издание)</t>
  </si>
  <si>
    <t>Разработка методических указаний по выполнению ККР, ГР, РГР, ТР, ИБ</t>
  </si>
  <si>
    <t>Разработка методических указаний по выполнению курсовых проектов (работ) КП (КР)</t>
  </si>
  <si>
    <t xml:space="preserve">Разработка методических указаний по лабораторным работам </t>
  </si>
  <si>
    <t>Разработка методических указаний по подготовке и защите ВКР, учитывающих особенности испытаний по конкурентной ООП</t>
  </si>
  <si>
    <t>100 часов на один печатный лист (внутривузовское издание)</t>
  </si>
  <si>
    <t xml:space="preserve">Разработка методических указаний по практическим (семинарским) занятиям </t>
  </si>
  <si>
    <t>Разработка методических указаний по СРС</t>
  </si>
  <si>
    <t>Разработка программ для интерактивных лекций, деловых и ролевых игр, ситуационных и имитационных моделей, систем автоматизированного проектирования</t>
  </si>
  <si>
    <t>от 50 до 300 час за 1 п.л. или за 80 кБ электронного файла</t>
  </si>
  <si>
    <t>Разработка рабочей программы учебной дисциплины</t>
  </si>
  <si>
    <t>20-60 часов на один печатный лист в электронном виде</t>
  </si>
  <si>
    <t>Разработка учебного плана ООП</t>
  </si>
  <si>
    <t>Разработка электронного учебника</t>
  </si>
  <si>
    <t xml:space="preserve"> от 100 ч. до 350 ч. в зависимости от объема ( при наличии соавторов часы делятся в соответствии с долей участия)</t>
  </si>
  <si>
    <t>Рецензирование аттестационной, дипломной, проектной работы по ДОП</t>
  </si>
  <si>
    <t>3 часа на одну ВКР (одному рецензенту направляется до 8 АР)</t>
  </si>
  <si>
    <t>Рецензирование бакалаврской работы,  дипломного проекта, дипломной работы</t>
  </si>
  <si>
    <t>2 часа на одну работу (одному рецензенту направляется до 8 работ)</t>
  </si>
  <si>
    <t>Рецензирование ВКР аспиранта</t>
  </si>
  <si>
    <t>3 часа на одну ВКР (одному рецензенту направляется до 6 ВКР)</t>
  </si>
  <si>
    <t>Рецензирование КП(Р)</t>
  </si>
  <si>
    <t>0,25 часа на один проект</t>
  </si>
  <si>
    <t>Рецензирование магистерской диссертации</t>
  </si>
  <si>
    <t>3 часа на одну диссертацию (одному рецензенту направляется до 6 диссертаций)</t>
  </si>
  <si>
    <t>Составление  заданий для ККР, КР</t>
  </si>
  <si>
    <t xml:space="preserve">до 0,25 часа на один вариант </t>
  </si>
  <si>
    <t xml:space="preserve">Составление  заданий для РГР, ГР И ТР </t>
  </si>
  <si>
    <t xml:space="preserve">до 0,1 часа на один вариант </t>
  </si>
  <si>
    <t>Составление заданий для олимпиад со студентами или абитуриентами</t>
  </si>
  <si>
    <t>Составление заданий на курсовое проектирование по общетехническим дисциплинам</t>
  </si>
  <si>
    <t>Составление заданий на курсовое проектирование по специальным дисциплинам</t>
  </si>
  <si>
    <t>до 0,33 часа на одно задание</t>
  </si>
  <si>
    <t>до 1 часа на билет</t>
  </si>
  <si>
    <t>Составление экзаменационных билетов    промежуточной аттестации без задач</t>
  </si>
  <si>
    <t>Составление экзаменационных билетов    промежуточной аттестации с заданиями для контроля практических умений</t>
  </si>
  <si>
    <t>Составление экзаменационных билетов    промежуточной аттестации с ситуационными задачами</t>
  </si>
  <si>
    <t>Выполнение научных, научно-технических и научно-методических  работ, договоров о содружестве, внедрении</t>
  </si>
  <si>
    <t>100-300 часов в год при условии, что преподаватель за нее не получает другой оплаты</t>
  </si>
  <si>
    <t>Выполнение научно - исследовательских и опытно - конструкторских работ по нефинансируемым договорам о научно - техническом сотрудничестве с предприятиями, вузами, организациями</t>
  </si>
  <si>
    <t xml:space="preserve">до 100 часов в год </t>
  </si>
  <si>
    <t xml:space="preserve">Научно-техническое консультирование работников предприятий, организаций </t>
  </si>
  <si>
    <t>устанавливается заведующим кафедрой по согласованию с УМУ</t>
  </si>
  <si>
    <t>Написание и подготовка для издательства монографии или учебника (без гонорара)</t>
  </si>
  <si>
    <t>Написание и подготовка для издательства учебного пособия без гонорара</t>
  </si>
  <si>
    <t>150-200 час на 1 печатный лист</t>
  </si>
  <si>
    <t>до 100  часов на 1 печатный лист</t>
  </si>
  <si>
    <t>50-70 час на 1 печатный лист</t>
  </si>
  <si>
    <t>до 50-150 часов на одну заявку</t>
  </si>
  <si>
    <t>40-60 часов на один экспонат</t>
  </si>
  <si>
    <t>Рецензирование учебников, учебных пособий, монографий, научных статей, докладов, диссертаций, авторефератов диссертаций, конкурсных и других материалов по заданию кафедры</t>
  </si>
  <si>
    <t>Ответственность за научную работу на кафедре при числе преподавателей 10 человек</t>
  </si>
  <si>
    <t>30 часов</t>
  </si>
  <si>
    <t>Ответственность за научную работу на кафедре при числе преподавателей св. 10 до 20 человек</t>
  </si>
  <si>
    <t>60 часов</t>
  </si>
  <si>
    <t>Ответственность за научную работу на кафедре при числе преподавателей св. 20 человек</t>
  </si>
  <si>
    <t>90 часов</t>
  </si>
  <si>
    <t>Работа в совете по защите кандидатских или докторских диссертаций в качестве председателя</t>
  </si>
  <si>
    <t>Работа в совете по защите кандидатских или докторских диссертаций в качестве заместителя председателя</t>
  </si>
  <si>
    <t>Работа в совете по защите кандидатских или докторских диссертаций в качестве ученого секретаря</t>
  </si>
  <si>
    <t>Работа в совете по защите кандидатских или докторских диссертаций в качестве члена совета</t>
  </si>
  <si>
    <t>Работа в экспертном совете ВАК</t>
  </si>
  <si>
    <t>Выступление  с докладом на Ученом совете университета,  ученом совете  института</t>
  </si>
  <si>
    <t>Выступление  с докладом на конференции, симпозиуме, съезде</t>
  </si>
  <si>
    <t>Подготовка доклада на региональную, всероссийскую, международную, научно-методическую конференцию</t>
  </si>
  <si>
    <t xml:space="preserve">Разработка документированной процедуры системы менеджмента качества (стандарта ТулГУ) </t>
  </si>
  <si>
    <t>до 100 часов на одну документиро-ванную процедуру (стандарт)</t>
  </si>
  <si>
    <t>Работа в методической комиссии института</t>
  </si>
  <si>
    <t>Поддержание Интернет-сайта подразделения</t>
  </si>
  <si>
    <t>Подготовка документации к проведению сертификационного (инспекционного) аудита системы качества</t>
  </si>
  <si>
    <t>Руководство НИРС в кружке СНО по госбюджетной тематике</t>
  </si>
  <si>
    <t xml:space="preserve">до 50 часов в год  </t>
  </si>
  <si>
    <t>до 25 часов в семестр</t>
  </si>
  <si>
    <t>Руководство НИРС с представлением в текущем учебном году студентом научной статьи, научной работы на конкурс НИРС, доклада на научной конференции, симпозиуме, семинаре</t>
  </si>
  <si>
    <t>Работа в приемной комиссии ответственным секретарем</t>
  </si>
  <si>
    <t>Работа в приемной комиссии зам. ответственного секретаря</t>
  </si>
  <si>
    <t>Работа в приемной комиссии сотрудником</t>
  </si>
  <si>
    <t>6 часов за один рабочий день</t>
  </si>
  <si>
    <t xml:space="preserve">Работа членом секции (совета) при методическом совете университета </t>
  </si>
  <si>
    <t>до 50 часов год</t>
  </si>
  <si>
    <t xml:space="preserve">Работа  руководителем секции (совета) при методическом совете университета </t>
  </si>
  <si>
    <t>Проведение профориентационной работы</t>
  </si>
  <si>
    <t>Руководство кафедрой (в т.ч. разработка учебных планов специализаций, планирование и контроль учебной нагрузки, посещение занятий преподавателей кафедры)</t>
  </si>
  <si>
    <t>до 300 часов в год</t>
  </si>
  <si>
    <t>Работа заместителем заведующего кафедрой по учебной работе при числе преподавателей на кафедре до 10 человек</t>
  </si>
  <si>
    <t>30 часов в год</t>
  </si>
  <si>
    <t>60 часов в год</t>
  </si>
  <si>
    <t>90 часов в год</t>
  </si>
  <si>
    <t>Работа заместителем заведующего кафедрой по учебной работе при числе преподавателей на кафедре свыше 20 человек</t>
  </si>
  <si>
    <t>Работа заместителем заведующего кафедрой по учебной работе при числе преподавателей на кафедре с 10 до 20 человек</t>
  </si>
  <si>
    <t>Руководство институтом</t>
  </si>
  <si>
    <t>директор – до 800 часов; заместитель директора – до 400 часов</t>
  </si>
  <si>
    <t>Исполнение обязанностей члена Ученого совета университета</t>
  </si>
  <si>
    <t>Исполнение обязанностей члена научно-технического  и научно-методического совета университета</t>
  </si>
  <si>
    <t>Исполнение обязанностей члена ученого совета института</t>
  </si>
  <si>
    <t>Исполнение обязанностей по отдельному виду деятельности на кафедре, в институте</t>
  </si>
  <si>
    <t xml:space="preserve">устанавливается соответственно заведую-щим кафедрой, директором по согласова-нию с УМУ </t>
  </si>
  <si>
    <t>100-300 часов в год</t>
  </si>
  <si>
    <t xml:space="preserve">Исполнение обязанностей заместителя директора без занимания должности  </t>
  </si>
  <si>
    <t>Исполнение обязанностей Ученого секретаря Ученого совета университета</t>
  </si>
  <si>
    <t xml:space="preserve">Исполнение обязанностей секретаря ученого совета института </t>
  </si>
  <si>
    <t>Исполнение обязанностей уполномоченного по качеству института</t>
  </si>
  <si>
    <t>устанавливается заведующим кафедрой до 70 часов в год</t>
  </si>
  <si>
    <t>Исполнение обязанностей ответственного по кафедре за НИРС</t>
  </si>
  <si>
    <t>до 70 часов в год</t>
  </si>
  <si>
    <t>Исполнение обязанностей ответственного по кафедре по менеджменту качества</t>
  </si>
  <si>
    <t>Исполнение обязанностей ответственного по кафедре за дипломное проектирование</t>
  </si>
  <si>
    <t>Исполнение обязанностей ответственного по кафедре за курсовое проектирование</t>
  </si>
  <si>
    <t>Исполнение обязанностей ответственного по кафедре за воспитательную работу</t>
  </si>
  <si>
    <t>Участие в заседаниях кафедры и работе методических семинаров кафедры</t>
  </si>
  <si>
    <t>до 40 часов в год</t>
  </si>
  <si>
    <t>до 30 часов в год на один совет</t>
  </si>
  <si>
    <t>устанавливается заведующим кафедрой по согласованию с директором института</t>
  </si>
  <si>
    <t>Руководство НИРС без представления в текущем учебном году студентом научной статьи, научной работы на конкурс НИРС, доклада на научной конференции, симпозиуме, семинаре</t>
  </si>
  <si>
    <t>Исполнение обязанностей ответственного по кафедре за организацию производственных практик студентов</t>
  </si>
  <si>
    <t>Работа в качестве куратора групп</t>
  </si>
  <si>
    <t>50-100 часов в год</t>
  </si>
  <si>
    <t>Повышение квалификации в ТулГУ или другом вузе</t>
  </si>
  <si>
    <t>Профессиональная переподготовка, в т.ч. для получения дополнительной квалификации</t>
  </si>
  <si>
    <t>Стажировка на производственном предприятии, в вузе или какой-либо другой организации в Туле</t>
  </si>
  <si>
    <t>до 100 часов в месяц</t>
  </si>
  <si>
    <t xml:space="preserve">Стажировка на производственном предприятии, в вузе или какой-либо другой организации в другом городе </t>
  </si>
  <si>
    <t>до 150 часов в месяц</t>
  </si>
  <si>
    <t xml:space="preserve">МИНОБРНАУКИ РОССИИ            </t>
  </si>
  <si>
    <t>ФГБОУ ВО "Тульский государственный университет"</t>
  </si>
  <si>
    <t>Кафедра________________________________________________________</t>
  </si>
  <si>
    <t>Проректор по учебной работе</t>
  </si>
  <si>
    <t>Проректор по научной работе</t>
  </si>
  <si>
    <t>___________________________</t>
  </si>
  <si>
    <t>III.  НАУЧНАЯ РАБОТА</t>
  </si>
  <si>
    <t>IV. РУКОВОДСТВО НАУЧНО-ИССЛЕДОВАТЕЛЬСКОЙ РАБОТОЙ СТУДЕНТОВ</t>
  </si>
  <si>
    <t>VI.  ВОСПИТАТЕЛЬНАЯ РАБОТА</t>
  </si>
  <si>
    <t>_________</t>
  </si>
  <si>
    <t>10-30 часов</t>
  </si>
  <si>
    <t xml:space="preserve">30-60 часов </t>
  </si>
  <si>
    <t>Постановка новой лабораторной работы</t>
  </si>
  <si>
    <t xml:space="preserve">   должность,ученая степень, ученое звание,  фамилия, инициалы, (должн. исполнение)</t>
  </si>
  <si>
    <t>Дата</t>
  </si>
  <si>
    <t>Сведения о заключении трудового договора, присвоении учёной степени и учёного звания, квалификации «Преподаватель высшей школы»</t>
  </si>
  <si>
    <t>Актуализация/переработка для повторного издания методических указаний по самостоятельной работе студентов</t>
  </si>
  <si>
    <t>Модернизация действующих лабораторных работ</t>
  </si>
  <si>
    <t xml:space="preserve">Проектирование фонда оценочных средств сформированности компетенций
</t>
  </si>
  <si>
    <r>
      <t xml:space="preserve">Подготовка доклада на научно-методическую конференцию </t>
    </r>
    <r>
      <rPr>
        <sz val="10"/>
        <color rgb="FFFF0000"/>
        <rFont val="Times New Roman"/>
        <family val="1"/>
        <charset val="204"/>
      </rPr>
      <t>института</t>
    </r>
  </si>
  <si>
    <t>Подготовка  доклада на международные, российские конференции</t>
  </si>
  <si>
    <t>Составление экзаменационных билетов    государственной итоговой (итоговой) аттестации</t>
  </si>
  <si>
    <t>Разработка комплекта тестовых заданий (в том числе и в электронном виде)   государственной итоговой (итоговой) аттестации</t>
  </si>
  <si>
    <t>Написание и подготовка для издательства статьи научного или методического характера</t>
  </si>
  <si>
    <t>Организация и проведение диагностической работы,    работы    по    ведению мониторинга,  работы  предусмотренной  планами  воспитательных, творческих и иных мероприятий, проводимых с обучающимися</t>
  </si>
  <si>
    <t>Организация и проведение спортивных мероприятий (занятий по физической подготовке со студентами    в оздоровительно-спортивных лагерях и на учебно-тренировочных сборах, спортивные праздники, вечера,  показательные выступления спортсменов, спортивные    соревнования)</t>
  </si>
  <si>
    <t>VII. ОСУЩЕСТВЛЕНИЕ МЕДИЦИНСКОЙ ДЕЯТЕЛЬНОСТИ, НЕОБХОДИМОЙ ДЛЯ ПРАКТИЧЕСКОЙ ПОДГОТОВКИ ОБУЧАЮЩИХСЯ</t>
  </si>
  <si>
    <t xml:space="preserve">Проведение обследования пациентов с целью установления диагноза </t>
  </si>
  <si>
    <t>Назначение лечения пациенту и контроль его эффективности и безопасности</t>
  </si>
  <si>
    <t xml:space="preserve">Проведение хирургических операций у больных  </t>
  </si>
  <si>
    <t xml:space="preserve">Реализация и контроль эффективности индивидуальных реабилитационных программ для пациентов </t>
  </si>
  <si>
    <t xml:space="preserve">Проведение профилактических мероприятий для взрослого населения и детей по возрастным группам и состоянию здоровья, проведение санитарнопросветительной работы по формированию здорового образа жизни и контроль их эффективности </t>
  </si>
  <si>
    <t xml:space="preserve">Оказание медицинской помощи населению. </t>
  </si>
  <si>
    <t>Организация лечебнодиагностического процесса (выбор методов диагностики и лечения, лекарственное обеспечение пациентов)</t>
  </si>
  <si>
    <t>Организация деятельности подчиненного медицинского персонала</t>
  </si>
  <si>
    <t>IX. РЕКОМЕНДАЦИИ КАФЕДРЫ ПО ОТЧЕТУ ПРЕПОДАВАТЕЛЯ</t>
  </si>
  <si>
    <t>Организация и проведение научной конференции на базе кафедры и подготовка к публикации сборника статей (докладов)</t>
  </si>
  <si>
    <t>VIII. ДОПОЛНИТЕЛЬНОЕ ПРОФЕССИОНАЛЬНОЕ ОБРАЗОВАНИЕ ПО ПРОФИЛЮ ПЕДАГОГИЧЕСКОЙ ДЕЯТЕЛЬНОСТИ</t>
  </si>
  <si>
    <t>Номер договора, диплома, аттестата, приказа</t>
  </si>
  <si>
    <t>____ __________20__ г.       протокол №  ______</t>
  </si>
  <si>
    <t>X. ИЗМЕНЕНИЕ ИНДИВИДУАЛЬНОГО ПЛАНА</t>
  </si>
  <si>
    <t>Подготовка и размещение в электронной информационно-образовательной среде  университета (ЭИОС ТулГУ) образовательного контента по реализуемым дисциплинам (модулям), практикам</t>
  </si>
  <si>
    <t>до 100 часов за подготовку и размещение образовательного контента по всем видам занятий, текущему контролю успеваемости и промежуточной аттестации по 1 дисциплине (модулю) или практике, материал по которой, размещается впервые</t>
  </si>
  <si>
    <t>Корректировка в ЭИОС ТулГУ образовательного контента по реализуемым дисциплинам (модулям), практикам</t>
  </si>
  <si>
    <t>до 50 часов за корректировку образовательного контента по всем видам занятий, текущему контролю успеваемости и промежуточной аттестации по 1 дисциплине (модулю) или практике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</si>
</sst>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i/>
      <sz val="10"/>
      <name val="Arial Cyr"/>
      <charset val="204"/>
    </font>
    <font>
      <sz val="10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color indexed="10"/>
      <name val="Arial Cyr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 vertical="top"/>
    </xf>
    <xf numFmtId="0" fontId="0" fillId="0" borderId="0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0" xfId="0" applyAlignment="1">
      <alignment horizontal="left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0" fontId="0" fillId="0" borderId="8" xfId="0" applyBorder="1" applyAlignment="1">
      <alignment horizontal="left"/>
    </xf>
    <xf numFmtId="0" fontId="0" fillId="0" borderId="10" xfId="0" applyBorder="1"/>
    <xf numFmtId="0" fontId="0" fillId="0" borderId="10" xfId="0" applyNumberForma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0" xfId="0" applyFill="1" applyBorder="1"/>
    <xf numFmtId="0" fontId="0" fillId="0" borderId="14" xfId="0" applyBorder="1"/>
    <xf numFmtId="0" fontId="3" fillId="0" borderId="0" xfId="0" applyFont="1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" fillId="0" borderId="0" xfId="1"/>
    <xf numFmtId="0" fontId="1" fillId="0" borderId="4" xfId="1" applyBorder="1" applyAlignment="1">
      <alignment horizontal="center" vertical="center" wrapText="1"/>
    </xf>
    <xf numFmtId="0" fontId="1" fillId="0" borderId="14" xfId="1" applyBorder="1" applyAlignment="1">
      <alignment horizontal="center" wrapText="1"/>
    </xf>
    <xf numFmtId="0" fontId="1" fillId="0" borderId="18" xfId="1" applyBorder="1" applyAlignment="1">
      <alignment horizontal="center" vertical="center" wrapText="1"/>
    </xf>
    <xf numFmtId="0" fontId="1" fillId="0" borderId="19" xfId="1" applyBorder="1" applyAlignment="1">
      <alignment horizontal="center" wrapText="1"/>
    </xf>
    <xf numFmtId="0" fontId="1" fillId="0" borderId="1" xfId="1" applyBorder="1" applyAlignment="1">
      <alignment horizontal="center" vertical="center" wrapText="1"/>
    </xf>
    <xf numFmtId="0" fontId="1" fillId="0" borderId="20" xfId="1" applyBorder="1" applyAlignment="1">
      <alignment horizontal="center" wrapText="1"/>
    </xf>
    <xf numFmtId="0" fontId="1" fillId="0" borderId="1" xfId="1" applyBorder="1"/>
    <xf numFmtId="0" fontId="1" fillId="0" borderId="20" xfId="1" applyBorder="1"/>
    <xf numFmtId="0" fontId="1" fillId="0" borderId="2" xfId="1" applyBorder="1"/>
    <xf numFmtId="0" fontId="1" fillId="0" borderId="12" xfId="1" applyBorder="1"/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wrapText="1"/>
    </xf>
    <xf numFmtId="0" fontId="1" fillId="0" borderId="25" xfId="1" applyBorder="1"/>
    <xf numFmtId="0" fontId="1" fillId="0" borderId="26" xfId="1" applyBorder="1"/>
    <xf numFmtId="0" fontId="1" fillId="0" borderId="27" xfId="1" applyBorder="1"/>
    <xf numFmtId="0" fontId="1" fillId="0" borderId="26" xfId="1" applyBorder="1" applyAlignment="1">
      <alignment horizontal="left"/>
    </xf>
    <xf numFmtId="0" fontId="1" fillId="0" borderId="0" xfId="1" applyAlignment="1">
      <alignment horizontal="left"/>
    </xf>
    <xf numFmtId="0" fontId="1" fillId="0" borderId="0" xfId="1" applyBorder="1" applyAlignment="1">
      <alignment vertical="top" wrapText="1"/>
    </xf>
    <xf numFmtId="0" fontId="1" fillId="0" borderId="28" xfId="1" applyBorder="1" applyAlignment="1">
      <alignment vertical="top" wrapText="1"/>
    </xf>
    <xf numFmtId="0" fontId="1" fillId="0" borderId="29" xfId="1" applyBorder="1" applyAlignment="1">
      <alignment vertical="top" wrapText="1"/>
    </xf>
    <xf numFmtId="0" fontId="1" fillId="0" borderId="26" xfId="1" applyBorder="1" applyAlignment="1">
      <alignment vertical="top"/>
    </xf>
    <xf numFmtId="0" fontId="1" fillId="0" borderId="0" xfId="1" applyBorder="1" applyAlignment="1"/>
    <xf numFmtId="0" fontId="6" fillId="0" borderId="0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left" vertical="top"/>
    </xf>
    <xf numFmtId="0" fontId="0" fillId="2" borderId="30" xfId="0" applyFill="1" applyBorder="1"/>
    <xf numFmtId="0" fontId="2" fillId="0" borderId="0" xfId="0" applyFont="1"/>
    <xf numFmtId="1" fontId="2" fillId="0" borderId="0" xfId="0" applyNumberFormat="1" applyFont="1"/>
    <xf numFmtId="14" fontId="0" fillId="0" borderId="0" xfId="0" applyNumberFormat="1"/>
    <xf numFmtId="0" fontId="7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0" fillId="0" borderId="31" xfId="0" applyFill="1" applyBorder="1"/>
    <xf numFmtId="0" fontId="8" fillId="2" borderId="30" xfId="0" applyFont="1" applyFill="1" applyBorder="1"/>
    <xf numFmtId="0" fontId="0" fillId="0" borderId="2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2" xfId="0" applyBorder="1"/>
    <xf numFmtId="0" fontId="0" fillId="0" borderId="7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4" xfId="0" applyBorder="1"/>
    <xf numFmtId="0" fontId="0" fillId="0" borderId="33" xfId="0" applyBorder="1"/>
    <xf numFmtId="0" fontId="8" fillId="0" borderId="6" xfId="0" applyFont="1" applyFill="1" applyBorder="1" applyAlignment="1">
      <alignment horizontal="center"/>
    </xf>
    <xf numFmtId="0" fontId="8" fillId="0" borderId="6" xfId="0" applyFont="1" applyFill="1" applyBorder="1"/>
    <xf numFmtId="0" fontId="8" fillId="0" borderId="22" xfId="0" applyFont="1" applyFill="1" applyBorder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8" fillId="0" borderId="20" xfId="0" applyFont="1" applyFill="1" applyBorder="1"/>
    <xf numFmtId="0" fontId="8" fillId="0" borderId="7" xfId="0" applyFont="1" applyFill="1" applyBorder="1"/>
    <xf numFmtId="0" fontId="8" fillId="0" borderId="7" xfId="0" applyFont="1" applyFill="1" applyBorder="1" applyAlignment="1">
      <alignment horizontal="center"/>
    </xf>
    <xf numFmtId="0" fontId="8" fillId="0" borderId="21" xfId="0" applyFont="1" applyFill="1" applyBorder="1"/>
    <xf numFmtId="0" fontId="0" fillId="0" borderId="6" xfId="0" applyFill="1" applyBorder="1" applyAlignment="1">
      <alignment horizontal="center"/>
    </xf>
    <xf numFmtId="0" fontId="0" fillId="0" borderId="6" xfId="0" applyFill="1" applyBorder="1"/>
    <xf numFmtId="0" fontId="0" fillId="0" borderId="22" xfId="0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20" xfId="0" applyFill="1" applyBorder="1"/>
    <xf numFmtId="0" fontId="0" fillId="0" borderId="2" xfId="0" applyFill="1" applyBorder="1"/>
    <xf numFmtId="0" fontId="0" fillId="0" borderId="12" xfId="0" applyFill="1" applyBorder="1"/>
    <xf numFmtId="0" fontId="0" fillId="0" borderId="34" xfId="0" applyFill="1" applyBorder="1"/>
    <xf numFmtId="0" fontId="0" fillId="0" borderId="35" xfId="0" applyBorder="1" applyAlignment="1">
      <alignment horizontal="center"/>
    </xf>
    <xf numFmtId="0" fontId="0" fillId="0" borderId="18" xfId="0" applyBorder="1"/>
    <xf numFmtId="0" fontId="6" fillId="0" borderId="36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0" borderId="0" xfId="0" applyFont="1" applyBorder="1"/>
    <xf numFmtId="1" fontId="2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top" wrapText="1"/>
    </xf>
    <xf numFmtId="0" fontId="9" fillId="0" borderId="0" xfId="0" applyFont="1"/>
    <xf numFmtId="0" fontId="0" fillId="3" borderId="0" xfId="0" applyFill="1"/>
    <xf numFmtId="0" fontId="2" fillId="3" borderId="0" xfId="0" applyFont="1" applyFill="1"/>
    <xf numFmtId="164" fontId="0" fillId="0" borderId="0" xfId="0" applyNumberFormat="1"/>
    <xf numFmtId="164" fontId="0" fillId="0" borderId="0" xfId="0" applyNumberFormat="1" applyBorder="1"/>
    <xf numFmtId="164" fontId="0" fillId="3" borderId="0" xfId="0" applyNumberFormat="1" applyFill="1"/>
    <xf numFmtId="164" fontId="3" fillId="0" borderId="0" xfId="0" applyNumberFormat="1" applyFont="1" applyBorder="1" applyAlignment="1">
      <alignment horizontal="center"/>
    </xf>
    <xf numFmtId="164" fontId="0" fillId="0" borderId="5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/>
    <xf numFmtId="164" fontId="8" fillId="0" borderId="7" xfId="0" applyNumberFormat="1" applyFont="1" applyFill="1" applyBorder="1"/>
    <xf numFmtId="164" fontId="0" fillId="0" borderId="6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/>
    <xf numFmtId="164" fontId="0" fillId="0" borderId="2" xfId="0" applyNumberFormat="1" applyFill="1" applyBorder="1"/>
    <xf numFmtId="164" fontId="2" fillId="0" borderId="0" xfId="0" applyNumberFormat="1" applyFont="1"/>
    <xf numFmtId="164" fontId="6" fillId="0" borderId="0" xfId="0" applyNumberFormat="1" applyFont="1" applyBorder="1" applyAlignment="1">
      <alignment horizontal="left" vertical="top"/>
    </xf>
    <xf numFmtId="164" fontId="6" fillId="0" borderId="0" xfId="0" applyNumberFormat="1" applyFont="1" applyBorder="1" applyAlignment="1">
      <alignment horizontal="left"/>
    </xf>
    <xf numFmtId="164" fontId="0" fillId="0" borderId="2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justify"/>
    </xf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wrapText="1"/>
    </xf>
    <xf numFmtId="0" fontId="11" fillId="0" borderId="0" xfId="0" applyFont="1"/>
    <xf numFmtId="0" fontId="6" fillId="0" borderId="0" xfId="0" applyFont="1" applyAlignment="1">
      <alignment horizontal="justify" wrapText="1"/>
    </xf>
    <xf numFmtId="0" fontId="6" fillId="0" borderId="0" xfId="0" applyFont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1" fontId="2" fillId="0" borderId="0" xfId="0" applyNumberFormat="1" applyFont="1" applyAlignment="1">
      <alignment horizontal="center"/>
    </xf>
    <xf numFmtId="0" fontId="0" fillId="0" borderId="29" xfId="1" applyFont="1" applyBorder="1" applyAlignment="1">
      <alignment vertical="top" wrapText="1"/>
    </xf>
    <xf numFmtId="2" fontId="0" fillId="0" borderId="0" xfId="0" applyNumberFormat="1"/>
    <xf numFmtId="0" fontId="6" fillId="0" borderId="0" xfId="0" applyFont="1" applyBorder="1" applyAlignment="1">
      <alignment horizontal="justify" vertical="top"/>
    </xf>
    <xf numFmtId="0" fontId="11" fillId="0" borderId="0" xfId="0" applyFont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6" fillId="4" borderId="1" xfId="0" applyFont="1" applyFill="1" applyBorder="1" applyAlignment="1">
      <alignment horizontal="center" vertical="top"/>
    </xf>
    <xf numFmtId="0" fontId="12" fillId="0" borderId="0" xfId="0" applyFont="1" applyAlignment="1">
      <alignment wrapText="1"/>
    </xf>
    <xf numFmtId="0" fontId="12" fillId="0" borderId="0" xfId="0" applyFont="1" applyBorder="1" applyAlignment="1">
      <alignment horizontal="justify" vertical="top" wrapText="1"/>
    </xf>
    <xf numFmtId="0" fontId="0" fillId="0" borderId="44" xfId="0" applyBorder="1"/>
    <xf numFmtId="0" fontId="0" fillId="0" borderId="43" xfId="0" applyBorder="1"/>
    <xf numFmtId="0" fontId="6" fillId="0" borderId="0" xfId="0" applyFont="1" applyAlignment="1">
      <alignment horizontal="justify" vertical="top"/>
    </xf>
    <xf numFmtId="0" fontId="0" fillId="0" borderId="0" xfId="0" applyNumberFormat="1" applyFont="1" applyFill="1" applyBorder="1" applyAlignment="1">
      <alignment wrapText="1"/>
    </xf>
    <xf numFmtId="0" fontId="0" fillId="0" borderId="0" xfId="0" applyBorder="1" applyAlignment="1"/>
    <xf numFmtId="0" fontId="0" fillId="0" borderId="0" xfId="0" applyAlignment="1">
      <alignment horizontal="left"/>
    </xf>
    <xf numFmtId="0" fontId="0" fillId="0" borderId="42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4" xfId="0" applyBorder="1" applyAlignment="1">
      <alignment horizontal="left"/>
    </xf>
    <xf numFmtId="0" fontId="6" fillId="4" borderId="42" xfId="0" applyFont="1" applyFill="1" applyBorder="1" applyAlignment="1">
      <alignment horizontal="center" vertical="top" wrapText="1"/>
    </xf>
    <xf numFmtId="0" fontId="0" fillId="0" borderId="37" xfId="0" applyBorder="1" applyAlignment="1">
      <alignment horizontal="center" wrapText="1"/>
    </xf>
    <xf numFmtId="0" fontId="0" fillId="0" borderId="34" xfId="0" applyBorder="1" applyAlignment="1">
      <alignment horizontal="center" wrapText="1"/>
    </xf>
    <xf numFmtId="0" fontId="0" fillId="0" borderId="34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52" xfId="0" applyBorder="1" applyAlignment="1">
      <alignment horizontal="left" indent="3"/>
    </xf>
    <xf numFmtId="0" fontId="0" fillId="0" borderId="53" xfId="0" applyBorder="1" applyAlignment="1">
      <alignment horizontal="left" indent="3"/>
    </xf>
    <xf numFmtId="0" fontId="0" fillId="0" borderId="54" xfId="0" applyBorder="1" applyAlignment="1">
      <alignment horizontal="left" indent="3"/>
    </xf>
    <xf numFmtId="0" fontId="0" fillId="0" borderId="50" xfId="0" applyBorder="1" applyAlignment="1">
      <alignment horizontal="center" vertical="top"/>
    </xf>
    <xf numFmtId="0" fontId="0" fillId="0" borderId="38" xfId="0" applyBorder="1" applyAlignment="1">
      <alignment horizontal="center" vertical="top"/>
    </xf>
    <xf numFmtId="0" fontId="0" fillId="0" borderId="29" xfId="0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0" fillId="0" borderId="52" xfId="0" applyBorder="1" applyAlignment="1">
      <alignment horizontal="center" vertical="top"/>
    </xf>
    <xf numFmtId="0" fontId="0" fillId="0" borderId="53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0" fillId="0" borderId="39" xfId="0" applyBorder="1" applyAlignment="1">
      <alignment horizontal="center" vertical="top" wrapText="1"/>
    </xf>
    <xf numFmtId="0" fontId="0" fillId="0" borderId="41" xfId="0" applyBorder="1" applyAlignment="1">
      <alignment horizontal="center" vertical="top" wrapText="1"/>
    </xf>
    <xf numFmtId="0" fontId="0" fillId="0" borderId="43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vertical="center"/>
    </xf>
    <xf numFmtId="164" fontId="0" fillId="0" borderId="41" xfId="0" applyNumberFormat="1" applyBorder="1" applyAlignment="1">
      <alignment horizontal="center" vertical="top"/>
    </xf>
    <xf numFmtId="164" fontId="0" fillId="0" borderId="18" xfId="0" applyNumberFormat="1" applyBorder="1" applyAlignment="1">
      <alignment horizontal="center" vertical="top"/>
    </xf>
    <xf numFmtId="0" fontId="0" fillId="0" borderId="24" xfId="0" applyBorder="1" applyAlignment="1">
      <alignment horizontal="left" indent="3"/>
    </xf>
    <xf numFmtId="0" fontId="0" fillId="0" borderId="2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8" xfId="0" applyBorder="1" applyAlignment="1">
      <alignment horizontal="center" vertical="top" wrapText="1"/>
    </xf>
    <xf numFmtId="0" fontId="0" fillId="0" borderId="38" xfId="0" applyBorder="1" applyAlignment="1">
      <alignment horizontal="center"/>
    </xf>
    <xf numFmtId="0" fontId="0" fillId="0" borderId="19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4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5" xfId="0" applyBorder="1" applyAlignment="1">
      <alignment horizontal="left"/>
    </xf>
    <xf numFmtId="0" fontId="0" fillId="2" borderId="55" xfId="0" applyFill="1" applyBorder="1" applyAlignment="1">
      <alignment horizontal="left"/>
    </xf>
    <xf numFmtId="0" fontId="0" fillId="2" borderId="34" xfId="0" applyFill="1" applyBorder="1" applyAlignment="1">
      <alignment horizontal="left"/>
    </xf>
    <xf numFmtId="0" fontId="3" fillId="0" borderId="38" xfId="0" applyFont="1" applyBorder="1" applyAlignment="1">
      <alignment horizontal="center"/>
    </xf>
    <xf numFmtId="0" fontId="0" fillId="0" borderId="18" xfId="0" applyBorder="1" applyAlignment="1">
      <alignment horizontal="center" wrapText="1"/>
    </xf>
    <xf numFmtId="0" fontId="0" fillId="0" borderId="43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52" xfId="0" applyBorder="1" applyAlignment="1">
      <alignment horizontal="right" indent="3"/>
    </xf>
    <xf numFmtId="0" fontId="0" fillId="0" borderId="54" xfId="0" applyBorder="1" applyAlignment="1">
      <alignment horizontal="right" indent="3"/>
    </xf>
    <xf numFmtId="0" fontId="0" fillId="0" borderId="47" xfId="0" applyBorder="1" applyAlignment="1"/>
    <xf numFmtId="0" fontId="0" fillId="0" borderId="44" xfId="0" applyBorder="1" applyAlignment="1">
      <alignment vertical="center"/>
    </xf>
    <xf numFmtId="0" fontId="0" fillId="0" borderId="3" xfId="0" applyBorder="1" applyAlignment="1"/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/>
    <xf numFmtId="0" fontId="0" fillId="0" borderId="51" xfId="0" applyBorder="1" applyAlignment="1"/>
    <xf numFmtId="0" fontId="0" fillId="2" borderId="57" xfId="0" applyFill="1" applyBorder="1" applyAlignment="1">
      <alignment horizontal="left"/>
    </xf>
    <xf numFmtId="0" fontId="0" fillId="2" borderId="41" xfId="0" applyFill="1" applyBorder="1" applyAlignment="1">
      <alignment horizontal="left"/>
    </xf>
    <xf numFmtId="0" fontId="0" fillId="0" borderId="56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5" borderId="1" xfId="0" applyFill="1" applyBorder="1" applyAlignment="1"/>
    <xf numFmtId="0" fontId="0" fillId="0" borderId="55" xfId="0" applyFill="1" applyBorder="1" applyAlignment="1">
      <alignment horizontal="left"/>
    </xf>
    <xf numFmtId="0" fontId="0" fillId="0" borderId="34" xfId="0" applyFill="1" applyBorder="1" applyAlignment="1">
      <alignment horizontal="left"/>
    </xf>
    <xf numFmtId="0" fontId="2" fillId="0" borderId="6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35" xfId="0" applyFont="1" applyBorder="1" applyAlignment="1">
      <alignment horizontal="center" vertical="top" wrapText="1"/>
    </xf>
    <xf numFmtId="0" fontId="0" fillId="0" borderId="16" xfId="0" applyBorder="1" applyAlignment="1">
      <alignment horizontal="left"/>
    </xf>
    <xf numFmtId="0" fontId="0" fillId="0" borderId="58" xfId="0" applyBorder="1" applyAlignment="1">
      <alignment horizontal="left"/>
    </xf>
    <xf numFmtId="0" fontId="0" fillId="0" borderId="59" xfId="0" applyBorder="1" applyAlignment="1">
      <alignment horizontal="left"/>
    </xf>
    <xf numFmtId="0" fontId="0" fillId="0" borderId="57" xfId="0" applyBorder="1" applyAlignment="1">
      <alignment horizontal="left"/>
    </xf>
    <xf numFmtId="0" fontId="0" fillId="0" borderId="40" xfId="0" applyBorder="1" applyAlignment="1">
      <alignment horizontal="left"/>
    </xf>
    <xf numFmtId="0" fontId="0" fillId="0" borderId="60" xfId="0" applyBorder="1" applyAlignment="1">
      <alignment horizontal="left"/>
    </xf>
    <xf numFmtId="0" fontId="0" fillId="0" borderId="57" xfId="0" applyBorder="1" applyAlignment="1">
      <alignment horizontal="left" indent="3"/>
    </xf>
    <xf numFmtId="0" fontId="0" fillId="0" borderId="41" xfId="0" applyBorder="1" applyAlignment="1">
      <alignment horizontal="left" indent="3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0" fontId="0" fillId="0" borderId="41" xfId="0" applyBorder="1" applyAlignment="1">
      <alignment horizontal="center" wrapText="1"/>
    </xf>
    <xf numFmtId="0" fontId="0" fillId="0" borderId="21" xfId="0" applyBorder="1" applyAlignment="1">
      <alignment horizontal="center" vertical="top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3" fillId="0" borderId="58" xfId="0" applyFont="1" applyBorder="1" applyAlignment="1">
      <alignment horizontal="center" wrapText="1"/>
    </xf>
    <xf numFmtId="0" fontId="0" fillId="0" borderId="39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" fillId="0" borderId="55" xfId="1" applyBorder="1" applyAlignment="1">
      <alignment horizontal="left"/>
    </xf>
    <xf numFmtId="0" fontId="1" fillId="0" borderId="16" xfId="1" applyBorder="1" applyAlignment="1">
      <alignment horizontal="left"/>
    </xf>
    <xf numFmtId="0" fontId="1" fillId="0" borderId="56" xfId="1" applyBorder="1" applyAlignment="1">
      <alignment horizontal="left"/>
    </xf>
    <xf numFmtId="0" fontId="1" fillId="0" borderId="59" xfId="1" applyBorder="1" applyAlignment="1">
      <alignment horizontal="left"/>
    </xf>
    <xf numFmtId="0" fontId="1" fillId="0" borderId="34" xfId="1" applyBorder="1" applyAlignment="1">
      <alignment horizontal="left"/>
    </xf>
    <xf numFmtId="0" fontId="1" fillId="0" borderId="5" xfId="1" applyBorder="1" applyAlignment="1">
      <alignment horizontal="left"/>
    </xf>
    <xf numFmtId="0" fontId="1" fillId="0" borderId="57" xfId="1" applyBorder="1" applyAlignment="1">
      <alignment horizontal="left"/>
    </xf>
    <xf numFmtId="0" fontId="1" fillId="0" borderId="60" xfId="1" applyBorder="1" applyAlignment="1">
      <alignment horizontal="left"/>
    </xf>
    <xf numFmtId="0" fontId="1" fillId="0" borderId="50" xfId="1" applyBorder="1" applyAlignment="1">
      <alignment horizontal="left" vertical="top" wrapText="1"/>
    </xf>
    <xf numFmtId="0" fontId="1" fillId="0" borderId="38" xfId="1" applyBorder="1" applyAlignment="1">
      <alignment horizontal="left" vertical="top" wrapText="1"/>
    </xf>
    <xf numFmtId="0" fontId="1" fillId="0" borderId="48" xfId="1" applyBorder="1" applyAlignment="1">
      <alignment horizontal="left" vertical="top" wrapText="1"/>
    </xf>
    <xf numFmtId="0" fontId="1" fillId="0" borderId="61" xfId="1" applyBorder="1" applyAlignment="1">
      <alignment horizontal="left" vertical="top" wrapText="1"/>
    </xf>
    <xf numFmtId="0" fontId="1" fillId="0" borderId="15" xfId="1" applyBorder="1" applyAlignment="1">
      <alignment horizontal="left" vertical="top" wrapText="1"/>
    </xf>
    <xf numFmtId="0" fontId="0" fillId="0" borderId="36" xfId="1" applyFont="1" applyBorder="1" applyAlignment="1">
      <alignment horizontal="left" vertical="top" wrapText="1"/>
    </xf>
    <xf numFmtId="0" fontId="1" fillId="0" borderId="0" xfId="1" applyBorder="1" applyAlignment="1">
      <alignment horizontal="left" vertical="top" wrapText="1"/>
    </xf>
    <xf numFmtId="0" fontId="1" fillId="0" borderId="17" xfId="1" applyBorder="1" applyAlignment="1">
      <alignment horizontal="left" vertical="top" wrapText="1"/>
    </xf>
    <xf numFmtId="0" fontId="1" fillId="0" borderId="48" xfId="1" applyBorder="1" applyAlignment="1">
      <alignment horizontal="left" wrapText="1"/>
    </xf>
    <xf numFmtId="0" fontId="1" fillId="0" borderId="61" xfId="1" applyBorder="1" applyAlignment="1">
      <alignment horizontal="left" wrapText="1"/>
    </xf>
    <xf numFmtId="0" fontId="1" fillId="0" borderId="15" xfId="1" applyBorder="1" applyAlignment="1">
      <alignment horizontal="left" wrapText="1"/>
    </xf>
    <xf numFmtId="0" fontId="1" fillId="0" borderId="36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17" xfId="1" applyBorder="1" applyAlignment="1">
      <alignment horizontal="left" wrapText="1"/>
    </xf>
    <xf numFmtId="0" fontId="1" fillId="0" borderId="48" xfId="1" applyFont="1" applyBorder="1" applyAlignment="1">
      <alignment horizontal="left" wrapText="1"/>
    </xf>
    <xf numFmtId="0" fontId="1" fillId="0" borderId="36" xfId="1" applyFont="1" applyBorder="1" applyAlignment="1">
      <alignment horizontal="left" wrapText="1"/>
    </xf>
    <xf numFmtId="0" fontId="1" fillId="0" borderId="36" xfId="1" applyBorder="1" applyAlignment="1">
      <alignment horizontal="left" vertical="top" wrapText="1"/>
    </xf>
    <xf numFmtId="0" fontId="3" fillId="0" borderId="38" xfId="1" applyFont="1" applyBorder="1" applyAlignment="1">
      <alignment horizontal="center"/>
    </xf>
    <xf numFmtId="0" fontId="13" fillId="0" borderId="38" xfId="1" applyFont="1" applyBorder="1" applyAlignment="1">
      <alignment horizontal="center"/>
    </xf>
    <xf numFmtId="0" fontId="1" fillId="0" borderId="62" xfId="1" applyBorder="1" applyAlignment="1">
      <alignment horizontal="center" vertical="top" wrapText="1"/>
    </xf>
    <xf numFmtId="0" fontId="1" fillId="0" borderId="54" xfId="1" applyBorder="1" applyAlignment="1">
      <alignment horizontal="center" vertical="top" wrapText="1"/>
    </xf>
    <xf numFmtId="0" fontId="3" fillId="0" borderId="0" xfId="1" applyFont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52" xfId="1" applyBorder="1" applyAlignment="1">
      <alignment horizontal="center" vertical="center"/>
    </xf>
    <xf numFmtId="0" fontId="1" fillId="0" borderId="54" xfId="1" applyBorder="1" applyAlignment="1">
      <alignment horizontal="center" vertical="center"/>
    </xf>
    <xf numFmtId="0" fontId="1" fillId="0" borderId="57" xfId="1" applyBorder="1" applyAlignment="1">
      <alignment horizontal="left" vertical="center"/>
    </xf>
    <xf numFmtId="0" fontId="1" fillId="0" borderId="41" xfId="1" applyBorder="1" applyAlignment="1">
      <alignment horizontal="left" vertical="center"/>
    </xf>
    <xf numFmtId="0" fontId="1" fillId="0" borderId="55" xfId="1" applyBorder="1" applyAlignment="1">
      <alignment horizontal="left" vertical="center"/>
    </xf>
    <xf numFmtId="0" fontId="1" fillId="0" borderId="34" xfId="1" applyBorder="1" applyAlignment="1">
      <alignment horizontal="left" vertical="center"/>
    </xf>
  </cellXfs>
  <cellStyles count="2">
    <cellStyle name="Обычный" xfId="0" builtinId="0"/>
    <cellStyle name="Обычный_Инд_план_Бертяев_0809" xfId="1"/>
  </cellStyles>
  <dxfs count="5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6"/>
      </font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3_&#1074;&#1077;&#1089;&#1085;&#1072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_весн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B1:Y54"/>
  <sheetViews>
    <sheetView topLeftCell="A22" workbookViewId="0">
      <selection activeCell="F42" sqref="F42"/>
    </sheetView>
  </sheetViews>
  <sheetFormatPr defaultRowHeight="12.75" x14ac:dyDescent="0.2"/>
  <cols>
    <col min="1" max="1" width="4.85546875" customWidth="1"/>
    <col min="6" max="6" width="10.85546875" bestFit="1" customWidth="1"/>
    <col min="9" max="9" width="9.140625" customWidth="1"/>
  </cols>
  <sheetData>
    <row r="1" spans="2:9" ht="37.5" customHeight="1" x14ac:dyDescent="0.2">
      <c r="B1" s="15"/>
    </row>
    <row r="2" spans="2:9" ht="37.5" customHeight="1" x14ac:dyDescent="0.2">
      <c r="B2" s="135"/>
      <c r="C2" s="136"/>
      <c r="D2" s="136"/>
      <c r="E2" s="136"/>
      <c r="F2" s="136"/>
      <c r="G2" s="136"/>
      <c r="H2" s="136"/>
      <c r="I2" s="136"/>
    </row>
    <row r="3" spans="2:9" ht="15.75" customHeight="1" x14ac:dyDescent="0.2">
      <c r="B3" s="135"/>
      <c r="C3" s="154" t="s">
        <v>291</v>
      </c>
      <c r="D3" s="154"/>
      <c r="E3" s="154"/>
      <c r="F3" s="154"/>
      <c r="G3" s="154"/>
      <c r="H3" s="154"/>
      <c r="I3" s="154"/>
    </row>
    <row r="4" spans="2:9" ht="12.75" customHeight="1" x14ac:dyDescent="0.2">
      <c r="B4" s="15"/>
      <c r="C4" s="154" t="s">
        <v>292</v>
      </c>
      <c r="D4" s="154"/>
      <c r="E4" s="154"/>
      <c r="F4" s="154"/>
      <c r="G4" s="154"/>
      <c r="H4" s="154"/>
      <c r="I4" s="154"/>
    </row>
    <row r="5" spans="2:9" x14ac:dyDescent="0.2">
      <c r="B5" s="15"/>
      <c r="C5" s="15"/>
      <c r="D5" s="15"/>
      <c r="E5" s="15"/>
      <c r="F5" s="15"/>
      <c r="G5" s="15"/>
      <c r="H5" s="15"/>
      <c r="I5" s="15"/>
    </row>
    <row r="6" spans="2:9" x14ac:dyDescent="0.2">
      <c r="B6" s="15"/>
      <c r="C6" s="158" t="s">
        <v>293</v>
      </c>
      <c r="D6" s="158"/>
      <c r="E6" s="158"/>
      <c r="F6" s="158"/>
      <c r="G6" s="158"/>
      <c r="H6" s="158"/>
      <c r="I6" s="158"/>
    </row>
    <row r="7" spans="2:9" x14ac:dyDescent="0.2">
      <c r="B7" s="15"/>
      <c r="C7" s="1"/>
      <c r="D7" s="1"/>
      <c r="E7" s="1"/>
      <c r="F7" s="1"/>
      <c r="G7" s="1"/>
      <c r="H7" s="1"/>
      <c r="I7" s="1"/>
    </row>
    <row r="8" spans="2:9" x14ac:dyDescent="0.2">
      <c r="B8" s="15"/>
      <c r="C8" s="15"/>
      <c r="D8" s="15"/>
      <c r="E8" s="15"/>
      <c r="F8" s="15"/>
      <c r="G8" s="15"/>
      <c r="H8" s="15"/>
      <c r="I8" s="15"/>
    </row>
    <row r="9" spans="2:9" x14ac:dyDescent="0.2">
      <c r="B9" s="15" t="s">
        <v>27</v>
      </c>
      <c r="C9" s="15"/>
      <c r="D9" s="15"/>
      <c r="E9" s="15"/>
      <c r="F9" s="15"/>
      <c r="G9" s="15" t="s">
        <v>28</v>
      </c>
    </row>
    <row r="10" spans="2:9" x14ac:dyDescent="0.2">
      <c r="B10" s="15" t="s">
        <v>294</v>
      </c>
      <c r="C10" s="15"/>
      <c r="D10" s="15"/>
      <c r="E10" s="15"/>
      <c r="F10" s="15"/>
      <c r="G10" s="15" t="s">
        <v>295</v>
      </c>
    </row>
    <row r="11" spans="2:9" x14ac:dyDescent="0.2">
      <c r="B11" s="15"/>
      <c r="C11" s="15"/>
      <c r="D11" s="15"/>
      <c r="G11" s="15"/>
      <c r="H11" s="15"/>
      <c r="I11" s="15"/>
    </row>
    <row r="12" spans="2:9" x14ac:dyDescent="0.2">
      <c r="B12" s="15" t="s">
        <v>296</v>
      </c>
      <c r="C12" s="15"/>
      <c r="D12" s="15"/>
      <c r="G12" s="15" t="s">
        <v>296</v>
      </c>
      <c r="H12" s="15"/>
      <c r="I12" s="15"/>
    </row>
    <row r="13" spans="2:9" x14ac:dyDescent="0.2">
      <c r="B13" s="15" t="s">
        <v>29</v>
      </c>
      <c r="C13" s="15"/>
      <c r="D13" s="15"/>
      <c r="G13" s="15" t="s">
        <v>41</v>
      </c>
      <c r="H13" s="15"/>
      <c r="I13" s="15"/>
    </row>
    <row r="14" spans="2:9" x14ac:dyDescent="0.2">
      <c r="B14" s="15"/>
      <c r="C14" s="15"/>
      <c r="D14" s="15"/>
      <c r="E14" s="15"/>
      <c r="F14" s="15"/>
      <c r="G14" s="15"/>
      <c r="H14" s="15"/>
      <c r="I14" s="15"/>
    </row>
    <row r="15" spans="2:9" x14ac:dyDescent="0.2">
      <c r="B15" s="15"/>
      <c r="C15" s="15"/>
      <c r="D15" s="15"/>
      <c r="E15" s="15"/>
      <c r="F15" s="15"/>
      <c r="G15" s="15"/>
      <c r="H15" s="15"/>
      <c r="I15" s="15"/>
    </row>
    <row r="16" spans="2:9" x14ac:dyDescent="0.2">
      <c r="B16" s="15" t="s">
        <v>103</v>
      </c>
      <c r="C16" s="15"/>
      <c r="D16" s="155" t="s">
        <v>300</v>
      </c>
      <c r="E16" s="155"/>
      <c r="F16" s="155"/>
      <c r="G16" s="155"/>
      <c r="H16" s="155"/>
      <c r="I16" s="155"/>
    </row>
    <row r="17" spans="2:25" x14ac:dyDescent="0.2">
      <c r="B17" s="15" t="s">
        <v>296</v>
      </c>
      <c r="C17" s="15"/>
      <c r="D17" s="15"/>
      <c r="E17" s="15"/>
      <c r="F17" s="15"/>
      <c r="G17" s="15"/>
      <c r="H17" s="15"/>
      <c r="I17" s="15"/>
    </row>
    <row r="18" spans="2:25" x14ac:dyDescent="0.2">
      <c r="B18" s="15" t="s">
        <v>29</v>
      </c>
      <c r="C18" s="15"/>
      <c r="D18" s="15"/>
      <c r="E18" s="15"/>
      <c r="F18" s="15"/>
      <c r="G18" s="15"/>
      <c r="H18" s="15"/>
      <c r="I18" s="15"/>
    </row>
    <row r="19" spans="2:25" x14ac:dyDescent="0.2">
      <c r="B19" s="15"/>
      <c r="C19" s="15"/>
      <c r="D19" s="15"/>
      <c r="E19" s="15"/>
      <c r="F19" s="15"/>
      <c r="G19" s="15"/>
      <c r="H19" s="15"/>
      <c r="I19" s="15"/>
    </row>
    <row r="20" spans="2:25" x14ac:dyDescent="0.2">
      <c r="B20" s="15"/>
      <c r="C20" s="15"/>
      <c r="D20" s="15"/>
      <c r="E20" s="15"/>
      <c r="F20" s="15"/>
      <c r="G20" s="15"/>
      <c r="H20" s="15"/>
      <c r="I20" s="15"/>
    </row>
    <row r="21" spans="2:25" x14ac:dyDescent="0.2">
      <c r="B21" s="15"/>
      <c r="C21" s="15"/>
      <c r="D21" s="15"/>
      <c r="E21" s="15"/>
      <c r="F21" s="15"/>
      <c r="G21" s="15"/>
      <c r="H21" s="15"/>
      <c r="I21" s="15"/>
    </row>
    <row r="22" spans="2:25" x14ac:dyDescent="0.2">
      <c r="B22" s="15"/>
      <c r="C22" s="15"/>
      <c r="D22" s="15"/>
      <c r="E22" s="15"/>
      <c r="F22" s="15"/>
      <c r="G22" s="15"/>
      <c r="H22" s="15"/>
      <c r="I22" s="15"/>
    </row>
    <row r="23" spans="2:25" x14ac:dyDescent="0.2">
      <c r="B23" s="15"/>
      <c r="C23" s="15"/>
      <c r="D23" s="15"/>
      <c r="E23" s="18"/>
      <c r="F23" s="17" t="s">
        <v>30</v>
      </c>
      <c r="G23" s="17"/>
      <c r="H23" s="1"/>
      <c r="I23" s="15"/>
    </row>
    <row r="24" spans="2:25" x14ac:dyDescent="0.2">
      <c r="B24" s="15"/>
      <c r="C24" s="15"/>
      <c r="D24" s="15"/>
      <c r="E24" s="156" t="s">
        <v>40</v>
      </c>
      <c r="F24" s="156"/>
      <c r="G24" s="156"/>
      <c r="H24" s="15"/>
      <c r="I24" s="15"/>
    </row>
    <row r="25" spans="2:25" x14ac:dyDescent="0.2">
      <c r="B25" s="15"/>
      <c r="C25" s="15"/>
      <c r="D25" s="15"/>
      <c r="E25" s="15"/>
      <c r="F25" s="15"/>
      <c r="G25" s="15"/>
      <c r="H25" s="15"/>
      <c r="I25" s="15"/>
    </row>
    <row r="26" spans="2:25" x14ac:dyDescent="0.2">
      <c r="B26" s="15"/>
      <c r="C26" s="15"/>
      <c r="D26" s="19" t="s">
        <v>93</v>
      </c>
      <c r="E26" s="67" t="s">
        <v>31</v>
      </c>
      <c r="F26" s="20" t="s">
        <v>38</v>
      </c>
      <c r="G26" s="67" t="s">
        <v>31</v>
      </c>
      <c r="H26" s="15" t="s">
        <v>102</v>
      </c>
    </row>
    <row r="27" spans="2:25" x14ac:dyDescent="0.2">
      <c r="B27" s="15"/>
      <c r="C27" s="15"/>
      <c r="D27" s="15"/>
      <c r="E27" s="15"/>
      <c r="F27" s="15"/>
      <c r="G27" s="15"/>
      <c r="H27" s="15"/>
      <c r="I27" s="15"/>
    </row>
    <row r="28" spans="2:25" x14ac:dyDescent="0.2">
      <c r="B28" s="15"/>
      <c r="C28" s="15"/>
      <c r="D28" s="157"/>
      <c r="E28" s="157"/>
      <c r="F28" s="157"/>
      <c r="G28" s="157"/>
      <c r="H28" s="157"/>
      <c r="I28" s="15"/>
      <c r="U28" s="6"/>
      <c r="V28" s="6"/>
      <c r="W28" s="6"/>
      <c r="X28" s="6"/>
      <c r="Y28" s="6"/>
    </row>
    <row r="29" spans="2:25" x14ac:dyDescent="0.2">
      <c r="B29" s="135"/>
      <c r="C29" s="135"/>
      <c r="D29" s="137"/>
      <c r="E29" s="137"/>
      <c r="F29" s="137"/>
      <c r="G29" s="135"/>
      <c r="H29" s="135"/>
      <c r="U29" s="6"/>
      <c r="V29" s="6"/>
      <c r="W29" s="6"/>
      <c r="X29" s="6"/>
      <c r="Y29" s="6"/>
    </row>
    <row r="30" spans="2:25" x14ac:dyDescent="0.2">
      <c r="B30" s="21" t="s">
        <v>304</v>
      </c>
      <c r="C30" s="21"/>
      <c r="D30" s="21"/>
      <c r="E30" s="21"/>
      <c r="F30" s="21"/>
      <c r="G30" s="21"/>
      <c r="H30" s="21"/>
      <c r="U30" s="6"/>
      <c r="V30" s="6"/>
      <c r="W30" s="6"/>
      <c r="X30" s="6"/>
      <c r="Y30" s="6"/>
    </row>
    <row r="31" spans="2:25" x14ac:dyDescent="0.2">
      <c r="B31" s="15" t="s">
        <v>39</v>
      </c>
      <c r="C31" s="15"/>
      <c r="D31" s="15"/>
      <c r="E31" s="15"/>
      <c r="F31" s="15"/>
      <c r="G31" s="15"/>
      <c r="H31" s="15"/>
      <c r="I31" s="15"/>
      <c r="U31" s="6"/>
      <c r="V31" s="6"/>
      <c r="W31" s="6"/>
      <c r="X31" s="6"/>
      <c r="Y31" s="6"/>
    </row>
    <row r="32" spans="2:25" x14ac:dyDescent="0.2">
      <c r="B32" s="15"/>
      <c r="C32" s="15"/>
      <c r="D32" s="15"/>
      <c r="E32" s="15"/>
      <c r="F32" s="15"/>
      <c r="G32" s="15"/>
      <c r="H32" s="15"/>
      <c r="I32" s="15"/>
      <c r="U32" s="145"/>
      <c r="V32" s="6"/>
      <c r="W32" s="6"/>
      <c r="X32" s="6"/>
      <c r="Y32" s="6"/>
    </row>
    <row r="33" spans="2:25" ht="42.75" customHeight="1" x14ac:dyDescent="0.2">
      <c r="B33" s="138" t="s">
        <v>305</v>
      </c>
      <c r="C33" s="150" t="s">
        <v>306</v>
      </c>
      <c r="D33" s="151"/>
      <c r="E33" s="151"/>
      <c r="F33" s="151"/>
      <c r="G33" s="152"/>
      <c r="H33" s="150" t="s">
        <v>329</v>
      </c>
      <c r="I33" s="153"/>
      <c r="U33" s="145"/>
      <c r="V33" s="144"/>
      <c r="W33" s="144"/>
      <c r="X33" s="144"/>
      <c r="Y33" s="6"/>
    </row>
    <row r="34" spans="2:25" x14ac:dyDescent="0.2">
      <c r="B34" s="129"/>
      <c r="C34" s="147"/>
      <c r="D34" s="148"/>
      <c r="E34" s="148"/>
      <c r="F34" s="148"/>
      <c r="G34" s="149"/>
      <c r="H34" s="147"/>
      <c r="I34" s="149"/>
      <c r="U34" s="6"/>
      <c r="V34" s="6"/>
      <c r="W34" s="6"/>
      <c r="X34" s="6"/>
      <c r="Y34" s="6"/>
    </row>
    <row r="35" spans="2:25" x14ac:dyDescent="0.2">
      <c r="B35" s="129"/>
      <c r="C35" s="147"/>
      <c r="D35" s="148"/>
      <c r="E35" s="148"/>
      <c r="F35" s="148"/>
      <c r="G35" s="149"/>
      <c r="H35" s="147"/>
      <c r="I35" s="149"/>
      <c r="U35" s="6"/>
      <c r="V35" s="6"/>
      <c r="W35" s="6"/>
      <c r="X35" s="6"/>
      <c r="Y35" s="6"/>
    </row>
    <row r="36" spans="2:25" x14ac:dyDescent="0.2">
      <c r="B36" s="129"/>
      <c r="C36" s="147"/>
      <c r="D36" s="148"/>
      <c r="E36" s="148"/>
      <c r="F36" s="148"/>
      <c r="G36" s="149"/>
      <c r="H36" s="147"/>
      <c r="I36" s="149"/>
      <c r="U36" s="6"/>
      <c r="V36" s="6"/>
      <c r="W36" s="6"/>
      <c r="X36" s="6"/>
      <c r="Y36" s="6"/>
    </row>
    <row r="37" spans="2:25" x14ac:dyDescent="0.2">
      <c r="B37" s="15"/>
      <c r="C37" s="15"/>
      <c r="D37" s="15"/>
      <c r="E37" s="15"/>
      <c r="F37" s="15"/>
      <c r="G37" s="15"/>
      <c r="H37" s="15"/>
      <c r="I37" s="15"/>
      <c r="U37" s="6"/>
      <c r="V37" s="6"/>
      <c r="W37" s="6"/>
      <c r="X37" s="6"/>
      <c r="Y37" s="6"/>
    </row>
    <row r="38" spans="2:25" x14ac:dyDescent="0.2">
      <c r="B38" s="121"/>
      <c r="H38" s="15"/>
      <c r="I38" s="15"/>
      <c r="L38" s="132" t="s">
        <v>31</v>
      </c>
      <c r="U38" s="6"/>
      <c r="V38" s="6"/>
      <c r="W38" s="6"/>
      <c r="X38" s="6"/>
      <c r="Y38" s="6"/>
    </row>
    <row r="39" spans="2:25" x14ac:dyDescent="0.2">
      <c r="B39" s="121"/>
      <c r="H39" s="15"/>
      <c r="I39" s="15"/>
    </row>
    <row r="40" spans="2:25" x14ac:dyDescent="0.2">
      <c r="B40" s="15" t="s">
        <v>31</v>
      </c>
      <c r="H40" s="15"/>
      <c r="I40" s="15"/>
    </row>
    <row r="41" spans="2:25" x14ac:dyDescent="0.2">
      <c r="B41" s="15"/>
      <c r="H41" s="15"/>
      <c r="I41" s="15"/>
    </row>
    <row r="42" spans="2:25" x14ac:dyDescent="0.2">
      <c r="B42" s="15"/>
      <c r="C42" s="146" t="s">
        <v>35</v>
      </c>
      <c r="D42" s="146"/>
      <c r="E42" s="146"/>
      <c r="F42" s="130" t="e">
        <f>'[1]3_весна'!$V$51</f>
        <v>#REF!</v>
      </c>
      <c r="G42" s="15" t="s">
        <v>36</v>
      </c>
      <c r="H42" s="15"/>
      <c r="I42" s="15"/>
    </row>
    <row r="43" spans="2:25" x14ac:dyDescent="0.2">
      <c r="B43" s="15"/>
      <c r="C43" s="146" t="s">
        <v>37</v>
      </c>
      <c r="D43" s="146"/>
      <c r="E43" s="146"/>
      <c r="F43" s="130" t="e">
        <f>ROUND(F45-F42,0)</f>
        <v>#VALUE!</v>
      </c>
      <c r="G43" s="15" t="s">
        <v>36</v>
      </c>
      <c r="H43" s="15"/>
      <c r="I43" s="15"/>
    </row>
    <row r="44" spans="2:25" x14ac:dyDescent="0.2">
      <c r="B44" s="15"/>
      <c r="C44" s="15"/>
      <c r="D44" s="15"/>
      <c r="E44" s="15" t="s">
        <v>32</v>
      </c>
      <c r="F44" s="15"/>
      <c r="G44" s="15"/>
      <c r="H44" s="15"/>
      <c r="I44" s="15"/>
    </row>
    <row r="45" spans="2:25" x14ac:dyDescent="0.2">
      <c r="B45" s="15"/>
      <c r="C45" s="15"/>
      <c r="D45" s="15"/>
      <c r="E45" s="15" t="s">
        <v>33</v>
      </c>
      <c r="F45" s="97" t="s">
        <v>31</v>
      </c>
      <c r="G45" s="15" t="s">
        <v>34</v>
      </c>
      <c r="H45" s="15"/>
      <c r="I45" s="15"/>
    </row>
    <row r="46" spans="2:25" x14ac:dyDescent="0.2">
      <c r="B46" s="15"/>
      <c r="C46" s="15"/>
      <c r="D46" s="15"/>
      <c r="E46" s="15"/>
      <c r="F46" s="15"/>
      <c r="G46" s="15"/>
      <c r="H46" s="15"/>
      <c r="I46" s="15"/>
    </row>
    <row r="47" spans="2:25" x14ac:dyDescent="0.2">
      <c r="B47" s="15"/>
      <c r="C47" s="15"/>
      <c r="D47" s="15"/>
      <c r="E47" s="15"/>
      <c r="F47" s="15"/>
      <c r="G47" s="15"/>
      <c r="H47" s="15"/>
      <c r="I47" s="15"/>
    </row>
    <row r="48" spans="2:25" x14ac:dyDescent="0.2">
      <c r="B48" s="15"/>
      <c r="C48" s="15"/>
      <c r="D48" s="15"/>
      <c r="E48" s="15"/>
      <c r="F48" s="15"/>
      <c r="G48" s="15"/>
      <c r="H48" s="15"/>
      <c r="I48" s="15"/>
    </row>
    <row r="49" spans="2:9" x14ac:dyDescent="0.2">
      <c r="B49" s="15"/>
      <c r="C49" s="15"/>
      <c r="D49" s="15"/>
      <c r="E49" s="15"/>
      <c r="F49" s="15"/>
      <c r="G49" s="15"/>
      <c r="H49" s="15"/>
      <c r="I49" s="15"/>
    </row>
    <row r="50" spans="2:9" x14ac:dyDescent="0.2">
      <c r="B50" s="15"/>
      <c r="C50" s="15"/>
      <c r="D50" s="15"/>
      <c r="E50" s="15"/>
      <c r="F50" s="15"/>
      <c r="G50" s="15"/>
      <c r="H50" s="15"/>
      <c r="I50" s="15"/>
    </row>
    <row r="51" spans="2:9" x14ac:dyDescent="0.2">
      <c r="B51" s="15"/>
      <c r="C51" s="15"/>
      <c r="D51" s="15"/>
      <c r="E51" s="15"/>
      <c r="F51" s="15"/>
      <c r="G51" s="15"/>
      <c r="H51" s="15"/>
      <c r="I51" s="15"/>
    </row>
    <row r="52" spans="2:9" x14ac:dyDescent="0.2">
      <c r="B52" s="15"/>
      <c r="C52" s="15"/>
      <c r="D52" s="15"/>
      <c r="E52" s="15"/>
      <c r="F52" s="15" t="s">
        <v>31</v>
      </c>
      <c r="G52" s="15"/>
      <c r="H52" s="15"/>
      <c r="I52" s="15"/>
    </row>
    <row r="53" spans="2:9" x14ac:dyDescent="0.2">
      <c r="B53" s="15"/>
      <c r="C53" s="15"/>
      <c r="D53" s="15"/>
      <c r="E53" s="15"/>
      <c r="F53" s="15"/>
      <c r="G53" s="15"/>
      <c r="I53" s="15"/>
    </row>
    <row r="54" spans="2:9" x14ac:dyDescent="0.2">
      <c r="B54" s="15"/>
      <c r="C54" s="15"/>
      <c r="D54" s="15"/>
      <c r="E54" s="15"/>
      <c r="F54" s="15"/>
      <c r="G54" s="15"/>
      <c r="H54" s="15"/>
      <c r="I54" s="15"/>
    </row>
  </sheetData>
  <mergeCells count="16">
    <mergeCell ref="C33:G33"/>
    <mergeCell ref="H33:I33"/>
    <mergeCell ref="C34:G34"/>
    <mergeCell ref="H34:I34"/>
    <mergeCell ref="C3:I3"/>
    <mergeCell ref="D16:I16"/>
    <mergeCell ref="E24:G24"/>
    <mergeCell ref="D28:H28"/>
    <mergeCell ref="C4:I4"/>
    <mergeCell ref="C6:I6"/>
    <mergeCell ref="C42:E42"/>
    <mergeCell ref="C43:E43"/>
    <mergeCell ref="C35:G35"/>
    <mergeCell ref="H35:I35"/>
    <mergeCell ref="C36:G36"/>
    <mergeCell ref="H36:I36"/>
  </mergeCells>
  <phoneticPr fontId="0" type="noConversion"/>
  <pageMargins left="0.84375" right="0.51" top="0.125" bottom="0.6" header="0.5" footer="0.5"/>
  <pageSetup paperSize="9" orientation="portrait" horizontalDpi="300" verticalDpi="300" r:id="rId1"/>
  <headerFooter alignWithMargins="0">
    <oddHeader>&amp;CСистема менеджмента качества. Стандарт университета
СТ ТулГУ 7.3.1-2015. Порядок и правила определения объема поручений педагогических работников, замещающих должности профессорско-преподавательского состава.  
Индивидуальный план работы преподавателя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O174"/>
  <sheetViews>
    <sheetView showZeros="0" tabSelected="1" zoomScaleSheetLayoutView="100" workbookViewId="0">
      <pane ySplit="4" topLeftCell="A5" activePane="bottomLeft" state="frozen"/>
      <selection pane="bottomLeft" activeCell="A6" sqref="A6"/>
    </sheetView>
  </sheetViews>
  <sheetFormatPr defaultRowHeight="12.75" x14ac:dyDescent="0.2"/>
  <cols>
    <col min="1" max="1" width="52.7109375" customWidth="1"/>
    <col min="2" max="2" width="9.5703125" style="103" customWidth="1"/>
    <col min="3" max="3" width="9.85546875" style="103" customWidth="1"/>
    <col min="4" max="4" width="6.42578125" customWidth="1"/>
    <col min="5" max="5" width="6.28515625" customWidth="1"/>
    <col min="6" max="6" width="11.42578125" customWidth="1"/>
    <col min="7" max="7" width="8.140625" customWidth="1"/>
    <col min="8" max="8" width="16.5703125" style="59" customWidth="1"/>
    <col min="9" max="9" width="7.140625" hidden="1" customWidth="1"/>
    <col min="10" max="10" width="10.7109375" style="103" hidden="1" customWidth="1"/>
    <col min="11" max="12" width="10.140625" style="103" hidden="1" customWidth="1"/>
    <col min="13" max="13" width="10.42578125" style="103" hidden="1" customWidth="1"/>
  </cols>
  <sheetData>
    <row r="1" spans="1:15" x14ac:dyDescent="0.2">
      <c r="A1" s="165" t="s">
        <v>0</v>
      </c>
      <c r="B1" s="165"/>
      <c r="C1" s="165"/>
      <c r="D1" s="165"/>
      <c r="E1" s="165"/>
      <c r="F1" s="165"/>
      <c r="H1" s="98" t="s">
        <v>100</v>
      </c>
      <c r="I1" s="60" t="e">
        <f>'1_Тит'!F43-'4_УЧ-МЕТ'!D61-'5_НИР'!D61-'6_НИРС. ОМР '!C30-'6_НИРС. ОМР '!C60-'7_ВР ДПО'!C18-'7_ВР ДПО'!C46</f>
        <v>#VALUE!</v>
      </c>
      <c r="J1" s="103" t="e">
        <f>DATE('1_Тит'!E26,9,1)</f>
        <v>#VALUE!</v>
      </c>
      <c r="K1" s="103" t="e">
        <f>DATE('1_Тит'!E26,12,31)</f>
        <v>#VALUE!</v>
      </c>
      <c r="L1" s="103" t="e">
        <f>DATE('1_Тит'!G26,2,1)</f>
        <v>#VALUE!</v>
      </c>
      <c r="M1" s="103" t="e">
        <f>DATE('1_Тит'!G26,6,30)</f>
        <v>#VALUE!</v>
      </c>
      <c r="N1" s="59" t="s">
        <v>99</v>
      </c>
      <c r="O1" s="100" t="e">
        <f>IF(I1&lt;0,"Превышение !!!",0)</f>
        <v>#VALUE!</v>
      </c>
    </row>
    <row r="2" spans="1:15" ht="8.25" customHeight="1" thickBot="1" x14ac:dyDescent="0.25">
      <c r="A2" s="29"/>
      <c r="B2" s="106"/>
      <c r="C2" s="106"/>
      <c r="D2" s="29"/>
      <c r="E2" s="29"/>
      <c r="F2" s="29"/>
    </row>
    <row r="3" spans="1:15" ht="27" customHeight="1" x14ac:dyDescent="0.2">
      <c r="A3" s="173" t="s">
        <v>1</v>
      </c>
      <c r="B3" s="175" t="s">
        <v>2</v>
      </c>
      <c r="C3" s="176"/>
      <c r="D3" s="169" t="s">
        <v>15</v>
      </c>
      <c r="E3" s="170"/>
      <c r="F3" s="171" t="s">
        <v>3</v>
      </c>
    </row>
    <row r="4" spans="1:15" ht="15" customHeight="1" thickBot="1" x14ac:dyDescent="0.25">
      <c r="A4" s="174"/>
      <c r="B4" s="107" t="s">
        <v>6</v>
      </c>
      <c r="C4" s="108" t="s">
        <v>12</v>
      </c>
      <c r="D4" s="12" t="s">
        <v>4</v>
      </c>
      <c r="E4" s="12" t="s">
        <v>5</v>
      </c>
      <c r="F4" s="172"/>
    </row>
    <row r="5" spans="1:15" ht="13.5" thickBot="1" x14ac:dyDescent="0.25">
      <c r="A5" s="166" t="s">
        <v>7</v>
      </c>
      <c r="B5" s="167"/>
      <c r="C5" s="167"/>
      <c r="D5" s="167"/>
      <c r="E5" s="167"/>
      <c r="F5" s="168"/>
    </row>
    <row r="6" spans="1:15" ht="17.25" customHeight="1" x14ac:dyDescent="0.2">
      <c r="A6" s="58"/>
      <c r="B6" s="109" t="str">
        <f>IF(A6=0," ",$J$1)</f>
        <v xml:space="preserve"> </v>
      </c>
      <c r="C6" s="109" t="str">
        <f>IF(A6=0," ",$K$1)</f>
        <v xml:space="preserve"> </v>
      </c>
      <c r="D6" s="73" t="s">
        <v>31</v>
      </c>
      <c r="E6" s="74"/>
      <c r="F6" s="75"/>
      <c r="H6" s="95">
        <f>LOOKUP(A6,$A$99:$A$173,$B$99:$B$173)</f>
        <v>0</v>
      </c>
    </row>
    <row r="7" spans="1:15" x14ac:dyDescent="0.2">
      <c r="A7" s="22"/>
      <c r="B7" s="110"/>
      <c r="C7" s="110"/>
      <c r="D7" s="77"/>
      <c r="E7" s="77"/>
      <c r="F7" s="78"/>
    </row>
    <row r="8" spans="1:15" x14ac:dyDescent="0.2">
      <c r="A8" s="22"/>
      <c r="B8" s="110"/>
      <c r="C8" s="110"/>
      <c r="D8" s="76"/>
      <c r="E8" s="77"/>
      <c r="F8" s="78"/>
    </row>
    <row r="9" spans="1:15" x14ac:dyDescent="0.2">
      <c r="A9" s="58"/>
      <c r="B9" s="109" t="str">
        <f>IF(A9=0," ",$J$1)</f>
        <v xml:space="preserve"> </v>
      </c>
      <c r="C9" s="109" t="str">
        <f>IF(A9=0," ",$K$1)</f>
        <v xml:space="preserve"> </v>
      </c>
      <c r="D9" s="73" t="s">
        <v>31</v>
      </c>
      <c r="E9" s="74"/>
      <c r="F9" s="75"/>
      <c r="H9" s="95">
        <f>LOOKUP(A9,$A$99:$A$173,$B$99:$B$173)</f>
        <v>0</v>
      </c>
    </row>
    <row r="10" spans="1:15" x14ac:dyDescent="0.2">
      <c r="A10" s="22"/>
      <c r="B10" s="110"/>
      <c r="C10" s="110"/>
      <c r="D10" s="76"/>
      <c r="E10" s="77"/>
      <c r="F10" s="78"/>
    </row>
    <row r="11" spans="1:15" x14ac:dyDescent="0.2">
      <c r="A11" s="22"/>
      <c r="B11" s="110"/>
      <c r="C11" s="110"/>
      <c r="D11" s="77"/>
      <c r="E11" s="77"/>
      <c r="F11" s="78"/>
    </row>
    <row r="12" spans="1:15" x14ac:dyDescent="0.2">
      <c r="A12" s="58">
        <v>0</v>
      </c>
      <c r="B12" s="109" t="str">
        <f>IF(A12=0," ",$J$1)</f>
        <v xml:space="preserve"> </v>
      </c>
      <c r="C12" s="109" t="str">
        <f>IF(A12=0," ",$K$1)</f>
        <v xml:space="preserve"> </v>
      </c>
      <c r="D12" s="73"/>
      <c r="E12" s="74"/>
      <c r="F12" s="75"/>
      <c r="H12" s="95">
        <f>LOOKUP(A12,$A$99:$A$173,$B$99:$B$173)</f>
        <v>0</v>
      </c>
    </row>
    <row r="13" spans="1:15" x14ac:dyDescent="0.2">
      <c r="A13" s="22"/>
      <c r="B13" s="111"/>
      <c r="C13" s="111"/>
      <c r="D13" s="76"/>
      <c r="E13" s="77"/>
      <c r="F13" s="78"/>
    </row>
    <row r="14" spans="1:15" x14ac:dyDescent="0.2">
      <c r="A14" s="22"/>
      <c r="B14" s="110"/>
      <c r="C14" s="110"/>
      <c r="D14" s="76"/>
      <c r="E14" s="77"/>
      <c r="F14" s="78"/>
    </row>
    <row r="15" spans="1:15" x14ac:dyDescent="0.2">
      <c r="A15" s="58">
        <v>0</v>
      </c>
      <c r="B15" s="109" t="str">
        <f>IF(A15=0," ",$J$1)</f>
        <v xml:space="preserve"> </v>
      </c>
      <c r="C15" s="109" t="str">
        <f>IF(A15=0," ",$K$1)</f>
        <v xml:space="preserve"> </v>
      </c>
      <c r="D15" s="73"/>
      <c r="E15" s="74"/>
      <c r="F15" s="75"/>
      <c r="H15" s="95">
        <f>LOOKUP(A15,$A$99:$A$173,$B$99:$B$173)</f>
        <v>0</v>
      </c>
    </row>
    <row r="16" spans="1:15" x14ac:dyDescent="0.2">
      <c r="A16" s="22"/>
      <c r="B16" s="110"/>
      <c r="C16" s="110"/>
      <c r="D16" s="76"/>
      <c r="E16" s="77"/>
      <c r="F16" s="78"/>
    </row>
    <row r="17" spans="1:8" x14ac:dyDescent="0.2">
      <c r="A17" s="22"/>
      <c r="B17" s="111"/>
      <c r="C17" s="111"/>
      <c r="D17" s="76"/>
      <c r="E17" s="77"/>
      <c r="F17" s="78"/>
    </row>
    <row r="18" spans="1:8" x14ac:dyDescent="0.2">
      <c r="A18" s="58">
        <v>0</v>
      </c>
      <c r="B18" s="109" t="str">
        <f>IF(A18=0," ",$J$1)</f>
        <v xml:space="preserve"> </v>
      </c>
      <c r="C18" s="109" t="str">
        <f>IF(A18=0," ",$K$1)</f>
        <v xml:space="preserve"> </v>
      </c>
      <c r="D18" s="73"/>
      <c r="E18" s="74"/>
      <c r="F18" s="75"/>
      <c r="H18" s="95">
        <f>LOOKUP(A18,$A$99:$A$173,$B$99:$B$173)</f>
        <v>0</v>
      </c>
    </row>
    <row r="19" spans="1:8" x14ac:dyDescent="0.2">
      <c r="A19" s="22"/>
      <c r="B19" s="111"/>
      <c r="C19" s="111"/>
      <c r="D19" s="76"/>
      <c r="E19" s="77"/>
      <c r="F19" s="78"/>
    </row>
    <row r="20" spans="1:8" x14ac:dyDescent="0.2">
      <c r="A20" s="23"/>
      <c r="B20" s="110"/>
      <c r="C20" s="110"/>
      <c r="D20" s="76"/>
      <c r="E20" s="77"/>
      <c r="F20" s="78"/>
    </row>
    <row r="21" spans="1:8" x14ac:dyDescent="0.2">
      <c r="A21" s="58">
        <v>0</v>
      </c>
      <c r="B21" s="109" t="str">
        <f>IF(A21=0," ",$J$1)</f>
        <v xml:space="preserve"> </v>
      </c>
      <c r="C21" s="109" t="str">
        <f>IF(A21=0," ",$K$1)</f>
        <v xml:space="preserve"> </v>
      </c>
      <c r="D21" s="73"/>
      <c r="E21" s="74"/>
      <c r="F21" s="75"/>
      <c r="H21" s="95">
        <f>LOOKUP(A21,$A$99:$A$173,$B$99:$B$173)</f>
        <v>0</v>
      </c>
    </row>
    <row r="22" spans="1:8" x14ac:dyDescent="0.2">
      <c r="A22" s="22"/>
      <c r="B22" s="110"/>
      <c r="C22" s="110"/>
      <c r="D22" s="76"/>
      <c r="E22" s="77"/>
      <c r="F22" s="78"/>
    </row>
    <row r="23" spans="1:8" x14ac:dyDescent="0.2">
      <c r="A23" s="22"/>
      <c r="B23" s="110"/>
      <c r="C23" s="110"/>
      <c r="D23" s="76"/>
      <c r="E23" s="77"/>
      <c r="F23" s="78"/>
    </row>
    <row r="24" spans="1:8" x14ac:dyDescent="0.2">
      <c r="A24" s="58">
        <v>0</v>
      </c>
      <c r="B24" s="109" t="str">
        <f>IF(A24=0," ",$J$1)</f>
        <v xml:space="preserve"> </v>
      </c>
      <c r="C24" s="109" t="str">
        <f>IF(A24=0," ",$K$1)</f>
        <v xml:space="preserve"> </v>
      </c>
      <c r="D24" s="73"/>
      <c r="E24" s="74"/>
      <c r="F24" s="75"/>
      <c r="H24" s="95">
        <f>LOOKUP(A24,$A$99:$A$173,$B$99:$B$173)</f>
        <v>0</v>
      </c>
    </row>
    <row r="25" spans="1:8" x14ac:dyDescent="0.2">
      <c r="A25" s="22"/>
      <c r="B25" s="110"/>
      <c r="C25" s="110"/>
      <c r="D25" s="76"/>
      <c r="E25" s="77"/>
      <c r="F25" s="78"/>
    </row>
    <row r="26" spans="1:8" x14ac:dyDescent="0.2">
      <c r="A26" s="22"/>
      <c r="B26" s="111"/>
      <c r="C26" s="111"/>
      <c r="D26" s="76"/>
      <c r="E26" s="77"/>
      <c r="F26" s="78"/>
    </row>
    <row r="27" spans="1:8" x14ac:dyDescent="0.2">
      <c r="A27" s="58">
        <v>0</v>
      </c>
      <c r="B27" s="109" t="str">
        <f>IF(A27=0," ",$J$1)</f>
        <v xml:space="preserve"> </v>
      </c>
      <c r="C27" s="109" t="str">
        <f>IF(A27=0," ",$K$1)</f>
        <v xml:space="preserve"> </v>
      </c>
      <c r="D27" s="73"/>
      <c r="E27" s="74"/>
      <c r="F27" s="75"/>
      <c r="H27" s="95">
        <f>LOOKUP(A27,$A$99:$A$173,$B$99:$B$173)</f>
        <v>0</v>
      </c>
    </row>
    <row r="28" spans="1:8" x14ac:dyDescent="0.2">
      <c r="A28" s="22"/>
      <c r="B28" s="112"/>
      <c r="C28" s="112"/>
      <c r="D28" s="76"/>
      <c r="E28" s="77"/>
      <c r="F28" s="78"/>
    </row>
    <row r="29" spans="1:8" x14ac:dyDescent="0.2">
      <c r="A29" s="22"/>
      <c r="B29" s="111"/>
      <c r="C29" s="111"/>
      <c r="D29" s="76"/>
      <c r="E29" s="77"/>
      <c r="F29" s="78"/>
    </row>
    <row r="30" spans="1:8" x14ac:dyDescent="0.2">
      <c r="A30" s="58">
        <v>0</v>
      </c>
      <c r="B30" s="109" t="str">
        <f>IF(A30=0," ",$J$1)</f>
        <v xml:space="preserve"> </v>
      </c>
      <c r="C30" s="109" t="str">
        <f>IF(A30=0," ",$K$1)</f>
        <v xml:space="preserve"> </v>
      </c>
      <c r="D30" s="73"/>
      <c r="E30" s="74"/>
      <c r="F30" s="75"/>
      <c r="H30" s="95">
        <f>LOOKUP(A30,$A$99:$A$173,$B$99:$B$173)</f>
        <v>0</v>
      </c>
    </row>
    <row r="31" spans="1:8" ht="13.5" thickBot="1" x14ac:dyDescent="0.25">
      <c r="A31" s="68"/>
      <c r="B31" s="112"/>
      <c r="C31" s="112"/>
      <c r="D31" s="80"/>
      <c r="E31" s="79"/>
      <c r="F31" s="81"/>
    </row>
    <row r="32" spans="1:8" ht="13.5" thickBot="1" x14ac:dyDescent="0.25">
      <c r="A32" s="159" t="s">
        <v>9</v>
      </c>
      <c r="B32" s="160"/>
      <c r="C32" s="177"/>
      <c r="D32" s="70">
        <f>SUM(D6:D31)</f>
        <v>0</v>
      </c>
      <c r="E32" s="72"/>
      <c r="F32" s="71"/>
    </row>
    <row r="33" spans="1:8" ht="13.5" thickBot="1" x14ac:dyDescent="0.25">
      <c r="A33" s="162" t="s">
        <v>8</v>
      </c>
      <c r="B33" s="163"/>
      <c r="C33" s="163"/>
      <c r="D33" s="163"/>
      <c r="E33" s="163"/>
      <c r="F33" s="164"/>
    </row>
    <row r="34" spans="1:8" x14ac:dyDescent="0.2">
      <c r="A34" s="58">
        <v>0</v>
      </c>
      <c r="B34" s="113" t="str">
        <f>IF(A34=0," ",$L$1)</f>
        <v xml:space="preserve"> </v>
      </c>
      <c r="C34" s="113" t="str">
        <f>IF(A34=0," ",$M$1)</f>
        <v xml:space="preserve"> </v>
      </c>
      <c r="D34" s="82" t="s">
        <v>31</v>
      </c>
      <c r="E34" s="83"/>
      <c r="F34" s="84"/>
      <c r="H34" s="95">
        <f>LOOKUP(A34,$A$99:$A$173,$B$99:$B$173)</f>
        <v>0</v>
      </c>
    </row>
    <row r="35" spans="1:8" x14ac:dyDescent="0.2">
      <c r="A35" s="22"/>
      <c r="B35" s="114"/>
      <c r="C35" s="114"/>
      <c r="D35" s="86"/>
      <c r="E35" s="86"/>
      <c r="F35" s="87"/>
    </row>
    <row r="36" spans="1:8" x14ac:dyDescent="0.2">
      <c r="A36" s="22"/>
      <c r="B36" s="114"/>
      <c r="C36" s="114"/>
      <c r="D36" s="85"/>
      <c r="E36" s="86"/>
      <c r="F36" s="87"/>
    </row>
    <row r="37" spans="1:8" x14ac:dyDescent="0.2">
      <c r="A37" s="58">
        <v>0</v>
      </c>
      <c r="B37" s="113" t="str">
        <f>IF(A37=0," ",$L$1)</f>
        <v xml:space="preserve"> </v>
      </c>
      <c r="C37" s="113" t="str">
        <f>IF(A37=0," ",$M$1)</f>
        <v xml:space="preserve"> </v>
      </c>
      <c r="D37" s="82" t="s">
        <v>31</v>
      </c>
      <c r="E37" s="83"/>
      <c r="F37" s="84"/>
      <c r="H37" s="95">
        <f>LOOKUP(A37,$A$99:$A$173,$B$99:$B$173)</f>
        <v>0</v>
      </c>
    </row>
    <row r="38" spans="1:8" x14ac:dyDescent="0.2">
      <c r="A38" s="22"/>
      <c r="B38" s="114"/>
      <c r="C38" s="114"/>
      <c r="D38" s="85"/>
      <c r="E38" s="86"/>
      <c r="F38" s="87"/>
    </row>
    <row r="39" spans="1:8" x14ac:dyDescent="0.2">
      <c r="A39" s="22"/>
      <c r="B39" s="114"/>
      <c r="C39" s="114"/>
      <c r="D39" s="85"/>
      <c r="E39" s="86"/>
      <c r="F39" s="87"/>
    </row>
    <row r="40" spans="1:8" x14ac:dyDescent="0.2">
      <c r="A40" s="58">
        <v>0</v>
      </c>
      <c r="B40" s="113" t="str">
        <f>IF(A40=0," ",$L$1)</f>
        <v xml:space="preserve"> </v>
      </c>
      <c r="C40" s="113" t="str">
        <f>IF(A40=0," ",$M$1)</f>
        <v xml:space="preserve"> </v>
      </c>
      <c r="D40" s="82"/>
      <c r="E40" s="83"/>
      <c r="F40" s="84"/>
      <c r="H40" s="95">
        <f>LOOKUP(A40,$A$99:$A$173,$B$99:$B$173)</f>
        <v>0</v>
      </c>
    </row>
    <row r="41" spans="1:8" x14ac:dyDescent="0.2">
      <c r="A41" s="22"/>
      <c r="B41" s="115"/>
      <c r="C41" s="115"/>
      <c r="D41" s="85"/>
      <c r="E41" s="86"/>
      <c r="F41" s="87"/>
    </row>
    <row r="42" spans="1:8" x14ac:dyDescent="0.2">
      <c r="A42" s="22"/>
      <c r="B42" s="115"/>
      <c r="C42" s="115"/>
      <c r="D42" s="85"/>
      <c r="E42" s="86"/>
      <c r="F42" s="87"/>
    </row>
    <row r="43" spans="1:8" x14ac:dyDescent="0.2">
      <c r="A43" s="58">
        <v>0</v>
      </c>
      <c r="B43" s="113" t="str">
        <f>IF(A43=0," ",$L$1)</f>
        <v xml:space="preserve"> </v>
      </c>
      <c r="C43" s="113" t="str">
        <f>IF(A43=0," ",$M$1)</f>
        <v xml:space="preserve"> </v>
      </c>
      <c r="D43" s="82"/>
      <c r="E43" s="83"/>
      <c r="F43" s="84"/>
      <c r="H43" s="95">
        <f>LOOKUP(A43,$A$99:$A$173,$B$99:$B$173)</f>
        <v>0</v>
      </c>
    </row>
    <row r="44" spans="1:8" x14ac:dyDescent="0.2">
      <c r="A44" s="22"/>
      <c r="B44" s="114"/>
      <c r="C44" s="114"/>
      <c r="D44" s="85"/>
      <c r="E44" s="86"/>
      <c r="F44" s="87"/>
    </row>
    <row r="45" spans="1:8" x14ac:dyDescent="0.2">
      <c r="A45" s="22"/>
      <c r="B45" s="115"/>
      <c r="C45" s="115"/>
      <c r="D45" s="85"/>
      <c r="E45" s="86"/>
      <c r="F45" s="87"/>
    </row>
    <row r="46" spans="1:8" x14ac:dyDescent="0.2">
      <c r="A46" s="58"/>
      <c r="B46" s="113" t="str">
        <f>IF(A46=0," ",$L$1)</f>
        <v xml:space="preserve"> </v>
      </c>
      <c r="C46" s="113" t="str">
        <f>IF(A46=0," ",$M$1)</f>
        <v xml:space="preserve"> </v>
      </c>
      <c r="D46" s="82"/>
      <c r="E46" s="83"/>
      <c r="F46" s="84"/>
      <c r="H46" s="95">
        <f>LOOKUP(A46,$A$99:$A$173,$B$99:$B$173)</f>
        <v>0</v>
      </c>
    </row>
    <row r="47" spans="1:8" x14ac:dyDescent="0.2">
      <c r="A47" s="22"/>
      <c r="B47" s="115"/>
      <c r="C47" s="115"/>
      <c r="D47" s="85"/>
      <c r="E47" s="86"/>
      <c r="F47" s="87"/>
    </row>
    <row r="48" spans="1:8" x14ac:dyDescent="0.2">
      <c r="A48" s="22"/>
      <c r="B48" s="115"/>
      <c r="C48" s="115"/>
      <c r="D48" s="85"/>
      <c r="E48" s="86"/>
      <c r="F48" s="87"/>
    </row>
    <row r="49" spans="1:13" x14ac:dyDescent="0.2">
      <c r="A49" s="58">
        <v>0</v>
      </c>
      <c r="B49" s="113" t="str">
        <f>IF(A49=0," ",$L$1)</f>
        <v xml:space="preserve"> </v>
      </c>
      <c r="C49" s="113" t="str">
        <f>IF(A49=0," ",$M$1)</f>
        <v xml:space="preserve"> </v>
      </c>
      <c r="D49" s="82"/>
      <c r="E49" s="83"/>
      <c r="F49" s="84"/>
      <c r="H49" s="95">
        <f>LOOKUP(A49,$A$99:$A$173,$B$99:$B$173)</f>
        <v>0</v>
      </c>
    </row>
    <row r="50" spans="1:13" x14ac:dyDescent="0.2">
      <c r="A50" s="22"/>
      <c r="B50" s="115"/>
      <c r="C50" s="115"/>
      <c r="D50" s="85"/>
      <c r="E50" s="86"/>
      <c r="F50" s="87"/>
    </row>
    <row r="51" spans="1:13" x14ac:dyDescent="0.2">
      <c r="A51" s="22"/>
      <c r="B51" s="115"/>
      <c r="C51" s="115"/>
      <c r="D51" s="85"/>
      <c r="E51" s="86"/>
      <c r="F51" s="87"/>
    </row>
    <row r="52" spans="1:13" x14ac:dyDescent="0.2">
      <c r="A52" s="58">
        <v>0</v>
      </c>
      <c r="B52" s="113" t="str">
        <f>IF(A52=0," ",$L$1)</f>
        <v xml:space="preserve"> </v>
      </c>
      <c r="C52" s="113" t="str">
        <f>IF(A52=0," ",$M$1)</f>
        <v xml:space="preserve"> </v>
      </c>
      <c r="D52" s="82"/>
      <c r="E52" s="83"/>
      <c r="F52" s="84"/>
      <c r="H52" s="95">
        <f>LOOKUP(A52,$A$99:$A$173,$B$99:$B$173)</f>
        <v>0</v>
      </c>
    </row>
    <row r="53" spans="1:13" x14ac:dyDescent="0.2">
      <c r="A53" s="22"/>
      <c r="B53" s="115"/>
      <c r="C53" s="115"/>
      <c r="D53" s="85"/>
      <c r="E53" s="86"/>
      <c r="F53" s="87"/>
    </row>
    <row r="54" spans="1:13" x14ac:dyDescent="0.2">
      <c r="A54" s="22"/>
      <c r="B54" s="115"/>
      <c r="C54" s="115"/>
      <c r="D54" s="85"/>
      <c r="E54" s="86"/>
      <c r="F54" s="87"/>
    </row>
    <row r="55" spans="1:13" x14ac:dyDescent="0.2">
      <c r="A55" s="58">
        <v>0</v>
      </c>
      <c r="B55" s="113" t="str">
        <f>IF(A55=0," ",$L$1)</f>
        <v xml:space="preserve"> </v>
      </c>
      <c r="C55" s="113" t="str">
        <f>IF(A55=0," ",$M$1)</f>
        <v xml:space="preserve"> </v>
      </c>
      <c r="D55" s="82"/>
      <c r="E55" s="83"/>
      <c r="F55" s="84"/>
      <c r="H55" s="95">
        <f>LOOKUP(A55,$A$99:$A$173,$B$99:$B$173)</f>
        <v>0</v>
      </c>
    </row>
    <row r="56" spans="1:13" x14ac:dyDescent="0.2">
      <c r="A56" s="22"/>
      <c r="B56" s="115"/>
      <c r="C56" s="115"/>
      <c r="D56" s="85"/>
      <c r="E56" s="86"/>
      <c r="F56" s="87"/>
    </row>
    <row r="57" spans="1:13" x14ac:dyDescent="0.2">
      <c r="A57" s="22"/>
      <c r="B57" s="115"/>
      <c r="C57" s="115"/>
      <c r="D57" s="85"/>
      <c r="E57" s="86"/>
      <c r="F57" s="87"/>
    </row>
    <row r="58" spans="1:13" x14ac:dyDescent="0.2">
      <c r="A58" s="58">
        <v>0</v>
      </c>
      <c r="B58" s="113" t="str">
        <f>IF(A58=0," ",$L$1)</f>
        <v xml:space="preserve"> </v>
      </c>
      <c r="C58" s="113" t="str">
        <f>IF(A58=0," ",$M$1)</f>
        <v xml:space="preserve"> </v>
      </c>
      <c r="D58" s="82"/>
      <c r="E58" s="83"/>
      <c r="F58" s="84"/>
      <c r="H58" s="95">
        <f>LOOKUP(A58,$A$99:$A$173,$B$99:$B$173)</f>
        <v>0</v>
      </c>
    </row>
    <row r="59" spans="1:13" ht="13.5" thickBot="1" x14ac:dyDescent="0.25">
      <c r="A59" s="24"/>
      <c r="B59" s="116"/>
      <c r="C59" s="116"/>
      <c r="D59" s="66"/>
      <c r="E59" s="88"/>
      <c r="F59" s="89"/>
    </row>
    <row r="60" spans="1:13" ht="13.5" thickBot="1" x14ac:dyDescent="0.25">
      <c r="A60" s="159" t="s">
        <v>9</v>
      </c>
      <c r="B60" s="160"/>
      <c r="C60" s="161"/>
      <c r="D60" s="8">
        <f>SUM(D34:D59)</f>
        <v>0</v>
      </c>
      <c r="E60" s="7"/>
      <c r="F60" s="26"/>
    </row>
    <row r="61" spans="1:13" ht="13.5" thickBot="1" x14ac:dyDescent="0.25">
      <c r="A61" s="159" t="s">
        <v>10</v>
      </c>
      <c r="B61" s="160"/>
      <c r="C61" s="161"/>
      <c r="D61" s="8">
        <f>D60+D32</f>
        <v>0</v>
      </c>
      <c r="E61" s="7"/>
      <c r="F61" s="26"/>
    </row>
    <row r="62" spans="1:13" x14ac:dyDescent="0.2">
      <c r="A62" s="6"/>
      <c r="B62" s="104"/>
      <c r="C62" s="104"/>
      <c r="D62" s="6"/>
      <c r="E62" s="6"/>
      <c r="F62" s="6"/>
    </row>
    <row r="63" spans="1:13" s="6" customFormat="1" x14ac:dyDescent="0.2">
      <c r="B63" s="104"/>
      <c r="C63" s="104"/>
      <c r="H63" s="96"/>
      <c r="J63" s="104"/>
      <c r="K63" s="104"/>
      <c r="L63" s="104"/>
      <c r="M63" s="104"/>
    </row>
    <row r="64" spans="1:13" s="6" customFormat="1" x14ac:dyDescent="0.2">
      <c r="B64" s="104"/>
      <c r="C64" s="104"/>
      <c r="H64" s="96"/>
      <c r="J64" s="104"/>
      <c r="K64" s="104"/>
      <c r="L64" s="104"/>
      <c r="M64" s="104"/>
    </row>
    <row r="65" spans="1:13" s="6" customFormat="1" x14ac:dyDescent="0.2">
      <c r="B65" s="104"/>
      <c r="C65" s="104"/>
      <c r="H65" s="96"/>
      <c r="J65" s="104"/>
      <c r="K65" s="104"/>
      <c r="L65" s="104"/>
      <c r="M65" s="104"/>
    </row>
    <row r="66" spans="1:13" x14ac:dyDescent="0.2">
      <c r="A66" s="6"/>
      <c r="B66" s="104"/>
      <c r="C66" s="104"/>
      <c r="D66" s="6"/>
      <c r="E66" s="6"/>
      <c r="F66" s="6"/>
    </row>
    <row r="96" hidden="1" x14ac:dyDescent="0.2"/>
    <row r="97" spans="1:13" s="101" customFormat="1" hidden="1" x14ac:dyDescent="0.2">
      <c r="B97" s="105"/>
      <c r="C97" s="105"/>
      <c r="H97" s="102"/>
      <c r="J97" s="105"/>
      <c r="K97" s="105"/>
      <c r="L97" s="105"/>
      <c r="M97" s="105"/>
    </row>
    <row r="98" spans="1:13" hidden="1" x14ac:dyDescent="0.2">
      <c r="A98" s="59" t="s">
        <v>96</v>
      </c>
      <c r="B98" s="117" t="s">
        <v>77</v>
      </c>
    </row>
    <row r="99" spans="1:13" hidden="1" x14ac:dyDescent="0.2">
      <c r="A99">
        <v>0</v>
      </c>
      <c r="B99" s="118">
        <v>0</v>
      </c>
    </row>
    <row r="100" spans="1:13" ht="25.5" hidden="1" x14ac:dyDescent="0.2">
      <c r="A100" s="122" t="s">
        <v>104</v>
      </c>
      <c r="B100" s="123" t="s">
        <v>51</v>
      </c>
    </row>
    <row r="101" spans="1:13" ht="25.5" hidden="1" x14ac:dyDescent="0.2">
      <c r="A101" s="125" t="s">
        <v>105</v>
      </c>
      <c r="B101" s="124" t="s">
        <v>106</v>
      </c>
    </row>
    <row r="102" spans="1:13" ht="25.5" hidden="1" x14ac:dyDescent="0.2">
      <c r="A102" s="125" t="s">
        <v>107</v>
      </c>
      <c r="B102" s="123" t="s">
        <v>108</v>
      </c>
    </row>
    <row r="103" spans="1:13" hidden="1" x14ac:dyDescent="0.2">
      <c r="A103" s="125" t="s">
        <v>109</v>
      </c>
      <c r="B103" s="123" t="s">
        <v>110</v>
      </c>
    </row>
    <row r="104" spans="1:13" ht="25.5" hidden="1" x14ac:dyDescent="0.2">
      <c r="A104" s="125" t="s">
        <v>111</v>
      </c>
      <c r="B104" s="123" t="s">
        <v>112</v>
      </c>
    </row>
    <row r="105" spans="1:13" ht="25.5" hidden="1" x14ac:dyDescent="0.2">
      <c r="A105" s="125" t="s">
        <v>113</v>
      </c>
      <c r="B105" s="123" t="s">
        <v>114</v>
      </c>
    </row>
    <row r="106" spans="1:13" ht="26.25" hidden="1" customHeight="1" x14ac:dyDescent="0.2">
      <c r="A106" s="139" t="s">
        <v>307</v>
      </c>
      <c r="B106" s="119" t="s">
        <v>115</v>
      </c>
    </row>
    <row r="107" spans="1:13" ht="25.5" hidden="1" x14ac:dyDescent="0.2">
      <c r="A107" s="125" t="s">
        <v>116</v>
      </c>
      <c r="B107" s="119" t="s">
        <v>115</v>
      </c>
    </row>
    <row r="108" spans="1:13" ht="25.5" hidden="1" x14ac:dyDescent="0.2">
      <c r="A108" s="125" t="s">
        <v>117</v>
      </c>
      <c r="B108" s="119" t="s">
        <v>115</v>
      </c>
    </row>
    <row r="109" spans="1:13" ht="38.25" hidden="1" x14ac:dyDescent="0.2">
      <c r="A109" s="125" t="s">
        <v>118</v>
      </c>
      <c r="B109" s="123" t="s">
        <v>119</v>
      </c>
    </row>
    <row r="110" spans="1:13" ht="25.5" hidden="1" x14ac:dyDescent="0.2">
      <c r="A110" s="125" t="s">
        <v>120</v>
      </c>
      <c r="B110" s="119" t="s">
        <v>115</v>
      </c>
    </row>
    <row r="111" spans="1:13" ht="51" hidden="1" x14ac:dyDescent="0.2">
      <c r="A111" s="125" t="s">
        <v>121</v>
      </c>
      <c r="B111" s="123" t="s">
        <v>87</v>
      </c>
    </row>
    <row r="112" spans="1:13" ht="25.5" hidden="1" x14ac:dyDescent="0.2">
      <c r="A112" s="133" t="s">
        <v>122</v>
      </c>
      <c r="B112" s="123" t="s">
        <v>123</v>
      </c>
    </row>
    <row r="113" spans="1:2" ht="41.25" hidden="1" x14ac:dyDescent="0.2">
      <c r="A113" s="122" t="s">
        <v>124</v>
      </c>
      <c r="B113" s="118" t="s">
        <v>125</v>
      </c>
    </row>
    <row r="114" spans="1:2" ht="25.5" hidden="1" x14ac:dyDescent="0.2">
      <c r="A114" s="125" t="s">
        <v>126</v>
      </c>
      <c r="B114" s="123" t="s">
        <v>127</v>
      </c>
    </row>
    <row r="115" spans="1:2" hidden="1" x14ac:dyDescent="0.2">
      <c r="A115" s="125" t="s">
        <v>128</v>
      </c>
      <c r="B115" s="124" t="s">
        <v>57</v>
      </c>
    </row>
    <row r="116" spans="1:2" ht="25.5" hidden="1" x14ac:dyDescent="0.2">
      <c r="A116" s="125" t="s">
        <v>334</v>
      </c>
      <c r="B116" s="124" t="s">
        <v>335</v>
      </c>
    </row>
    <row r="117" spans="1:2" hidden="1" x14ac:dyDescent="0.2">
      <c r="A117" s="125" t="s">
        <v>129</v>
      </c>
      <c r="B117" s="118" t="s">
        <v>48</v>
      </c>
    </row>
    <row r="118" spans="1:2" hidden="1" x14ac:dyDescent="0.2">
      <c r="A118" s="125" t="s">
        <v>130</v>
      </c>
      <c r="B118" s="118" t="s">
        <v>58</v>
      </c>
    </row>
    <row r="119" spans="1:2" ht="25.5" hidden="1" x14ac:dyDescent="0.2">
      <c r="A119" s="125" t="s">
        <v>131</v>
      </c>
      <c r="B119" s="123" t="s">
        <v>132</v>
      </c>
    </row>
    <row r="120" spans="1:2" hidden="1" x14ac:dyDescent="0.2">
      <c r="A120" s="125" t="s">
        <v>133</v>
      </c>
      <c r="B120" s="123" t="s">
        <v>87</v>
      </c>
    </row>
    <row r="121" spans="1:2" ht="25.5" hidden="1" x14ac:dyDescent="0.2">
      <c r="A121" s="125" t="s">
        <v>134</v>
      </c>
      <c r="B121" s="123" t="s">
        <v>135</v>
      </c>
    </row>
    <row r="122" spans="1:2" ht="25.5" hidden="1" x14ac:dyDescent="0.2">
      <c r="A122" s="125" t="s">
        <v>136</v>
      </c>
      <c r="B122" s="118" t="s">
        <v>137</v>
      </c>
    </row>
    <row r="123" spans="1:2" ht="25.5" hidden="1" x14ac:dyDescent="0.2">
      <c r="A123" s="125" t="s">
        <v>138</v>
      </c>
      <c r="B123" s="124" t="s">
        <v>139</v>
      </c>
    </row>
    <row r="124" spans="1:2" ht="51" hidden="1" x14ac:dyDescent="0.2">
      <c r="A124" s="125" t="s">
        <v>332</v>
      </c>
      <c r="B124" s="124" t="s">
        <v>333</v>
      </c>
    </row>
    <row r="125" spans="1:2" ht="25.5" hidden="1" x14ac:dyDescent="0.2">
      <c r="A125" s="125" t="s">
        <v>140</v>
      </c>
      <c r="B125" s="118" t="s">
        <v>141</v>
      </c>
    </row>
    <row r="126" spans="1:2" ht="21.75" hidden="1" customHeight="1" x14ac:dyDescent="0.2">
      <c r="A126" s="125" t="s">
        <v>142</v>
      </c>
      <c r="B126" s="122" t="s">
        <v>143</v>
      </c>
    </row>
    <row r="127" spans="1:2" hidden="1" x14ac:dyDescent="0.2">
      <c r="A127" s="125" t="s">
        <v>144</v>
      </c>
      <c r="B127" s="123" t="s">
        <v>145</v>
      </c>
    </row>
    <row r="128" spans="1:2" ht="25.5" hidden="1" x14ac:dyDescent="0.2">
      <c r="A128" s="125" t="s">
        <v>146</v>
      </c>
      <c r="B128" s="124" t="s">
        <v>59</v>
      </c>
    </row>
    <row r="129" spans="1:2" ht="38.25" hidden="1" x14ac:dyDescent="0.2">
      <c r="A129" s="125" t="s">
        <v>147</v>
      </c>
      <c r="B129" s="118" t="s">
        <v>148</v>
      </c>
    </row>
    <row r="130" spans="1:2" hidden="1" x14ac:dyDescent="0.2">
      <c r="A130" s="125" t="s">
        <v>101</v>
      </c>
      <c r="B130" s="123" t="s">
        <v>87</v>
      </c>
    </row>
    <row r="131" spans="1:2" ht="25.5" hidden="1" x14ac:dyDescent="0.2">
      <c r="A131" s="125" t="s">
        <v>149</v>
      </c>
      <c r="B131" s="123" t="s">
        <v>135</v>
      </c>
    </row>
    <row r="132" spans="1:2" hidden="1" x14ac:dyDescent="0.2">
      <c r="A132" s="125" t="s">
        <v>150</v>
      </c>
      <c r="B132" s="123" t="s">
        <v>87</v>
      </c>
    </row>
    <row r="133" spans="1:2" ht="25.5" hidden="1" x14ac:dyDescent="0.2">
      <c r="A133" s="125" t="s">
        <v>151</v>
      </c>
      <c r="B133" s="123" t="s">
        <v>87</v>
      </c>
    </row>
    <row r="134" spans="1:2" hidden="1" x14ac:dyDescent="0.2">
      <c r="A134" s="125" t="s">
        <v>152</v>
      </c>
      <c r="B134" s="123" t="s">
        <v>87</v>
      </c>
    </row>
    <row r="135" spans="1:2" ht="25.5" hidden="1" x14ac:dyDescent="0.2">
      <c r="A135" s="125" t="s">
        <v>153</v>
      </c>
      <c r="B135" s="123" t="s">
        <v>135</v>
      </c>
    </row>
    <row r="136" spans="1:2" ht="25.5" hidden="1" x14ac:dyDescent="0.2">
      <c r="A136" s="125" t="s">
        <v>154</v>
      </c>
      <c r="B136" s="123" t="s">
        <v>87</v>
      </c>
    </row>
    <row r="137" spans="1:2" hidden="1" x14ac:dyDescent="0.2">
      <c r="A137" s="125" t="s">
        <v>303</v>
      </c>
      <c r="B137" s="123" t="s">
        <v>302</v>
      </c>
    </row>
    <row r="138" spans="1:2" hidden="1" x14ac:dyDescent="0.2">
      <c r="A138" s="139" t="s">
        <v>308</v>
      </c>
      <c r="B138" s="123" t="s">
        <v>301</v>
      </c>
    </row>
    <row r="139" spans="1:2" hidden="1" x14ac:dyDescent="0.2">
      <c r="A139" s="125" t="s">
        <v>155</v>
      </c>
      <c r="B139" s="118" t="s">
        <v>54</v>
      </c>
    </row>
    <row r="140" spans="1:2" hidden="1" x14ac:dyDescent="0.2">
      <c r="A140" s="56" t="s">
        <v>156</v>
      </c>
      <c r="B140" s="118" t="s">
        <v>55</v>
      </c>
    </row>
    <row r="141" spans="1:2" ht="32.25" hidden="1" customHeight="1" x14ac:dyDescent="0.2">
      <c r="A141" s="140" t="s">
        <v>309</v>
      </c>
      <c r="B141" s="123" t="s">
        <v>157</v>
      </c>
    </row>
    <row r="142" spans="1:2" ht="25.5" hidden="1" x14ac:dyDescent="0.2">
      <c r="A142" s="125" t="s">
        <v>158</v>
      </c>
      <c r="B142" s="123" t="s">
        <v>87</v>
      </c>
    </row>
    <row r="143" spans="1:2" hidden="1" x14ac:dyDescent="0.2">
      <c r="A143" s="125" t="s">
        <v>159</v>
      </c>
      <c r="B143" s="123" t="s">
        <v>160</v>
      </c>
    </row>
    <row r="144" spans="1:2" ht="25.5" hidden="1" x14ac:dyDescent="0.2">
      <c r="A144" s="125" t="s">
        <v>161</v>
      </c>
      <c r="B144" s="123" t="s">
        <v>162</v>
      </c>
    </row>
    <row r="145" spans="1:2" hidden="1" x14ac:dyDescent="0.2">
      <c r="A145" s="124" t="s">
        <v>163</v>
      </c>
      <c r="B145" s="118" t="s">
        <v>137</v>
      </c>
    </row>
    <row r="146" spans="1:2" ht="38.25" hidden="1" x14ac:dyDescent="0.2">
      <c r="A146" s="133" t="s">
        <v>313</v>
      </c>
      <c r="B146" s="118" t="s">
        <v>164</v>
      </c>
    </row>
    <row r="147" spans="1:2" ht="25.5" hidden="1" x14ac:dyDescent="0.2">
      <c r="A147" s="125" t="s">
        <v>165</v>
      </c>
      <c r="B147" s="123" t="s">
        <v>166</v>
      </c>
    </row>
    <row r="148" spans="1:2" ht="38.25" hidden="1" x14ac:dyDescent="0.2">
      <c r="A148" s="133" t="s">
        <v>167</v>
      </c>
      <c r="B148" s="123" t="s">
        <v>168</v>
      </c>
    </row>
    <row r="149" spans="1:2" ht="25.5" hidden="1" x14ac:dyDescent="0.2">
      <c r="A149" s="125" t="s">
        <v>169</v>
      </c>
      <c r="B149" s="123" t="s">
        <v>168</v>
      </c>
    </row>
    <row r="150" spans="1:2" ht="25.5" hidden="1" x14ac:dyDescent="0.2">
      <c r="A150" s="125" t="s">
        <v>170</v>
      </c>
      <c r="B150" s="123" t="s">
        <v>168</v>
      </c>
    </row>
    <row r="151" spans="1:2" hidden="1" x14ac:dyDescent="0.2">
      <c r="A151" s="125" t="s">
        <v>171</v>
      </c>
      <c r="B151" s="123" t="s">
        <v>168</v>
      </c>
    </row>
    <row r="152" spans="1:2" ht="38.25" hidden="1" x14ac:dyDescent="0.2">
      <c r="A152" s="56" t="s">
        <v>172</v>
      </c>
      <c r="B152" s="118" t="s">
        <v>173</v>
      </c>
    </row>
    <row r="153" spans="1:2" ht="25.5" hidden="1" x14ac:dyDescent="0.2">
      <c r="A153" s="125" t="s">
        <v>174</v>
      </c>
      <c r="B153" s="123" t="s">
        <v>168</v>
      </c>
    </row>
    <row r="154" spans="1:2" hidden="1" x14ac:dyDescent="0.2">
      <c r="A154" s="125" t="s">
        <v>175</v>
      </c>
      <c r="B154" s="123" t="s">
        <v>168</v>
      </c>
    </row>
    <row r="155" spans="1:2" ht="38.25" hidden="1" x14ac:dyDescent="0.2">
      <c r="A155" s="125" t="s">
        <v>176</v>
      </c>
      <c r="B155" s="118" t="s">
        <v>177</v>
      </c>
    </row>
    <row r="156" spans="1:2" hidden="1" x14ac:dyDescent="0.2">
      <c r="A156" s="125" t="s">
        <v>178</v>
      </c>
      <c r="B156" s="123" t="s">
        <v>179</v>
      </c>
    </row>
    <row r="157" spans="1:2" hidden="1" x14ac:dyDescent="0.2">
      <c r="A157" s="125" t="s">
        <v>180</v>
      </c>
      <c r="B157" s="124" t="s">
        <v>56</v>
      </c>
    </row>
    <row r="158" spans="1:2" hidden="1" x14ac:dyDescent="0.2">
      <c r="A158" s="134" t="s">
        <v>181</v>
      </c>
      <c r="B158" s="118" t="s">
        <v>182</v>
      </c>
    </row>
    <row r="159" spans="1:2" hidden="1" x14ac:dyDescent="0.2">
      <c r="A159" s="125" t="s">
        <v>98</v>
      </c>
      <c r="B159" s="123" t="s">
        <v>48</v>
      </c>
    </row>
    <row r="160" spans="1:2" ht="25.5" hidden="1" x14ac:dyDescent="0.2">
      <c r="A160" s="125" t="s">
        <v>183</v>
      </c>
      <c r="B160" s="123" t="s">
        <v>184</v>
      </c>
    </row>
    <row r="161" spans="1:13" ht="25.5" hidden="1" x14ac:dyDescent="0.2">
      <c r="A161" s="125" t="s">
        <v>185</v>
      </c>
      <c r="B161" s="118" t="s">
        <v>186</v>
      </c>
    </row>
    <row r="162" spans="1:13" hidden="1" x14ac:dyDescent="0.2">
      <c r="A162" s="125" t="s">
        <v>187</v>
      </c>
      <c r="B162" s="123" t="s">
        <v>188</v>
      </c>
    </row>
    <row r="163" spans="1:13" hidden="1" x14ac:dyDescent="0.2">
      <c r="A163" s="125" t="s">
        <v>189</v>
      </c>
      <c r="B163" s="126" t="s">
        <v>190</v>
      </c>
    </row>
    <row r="164" spans="1:13" hidden="1" x14ac:dyDescent="0.2">
      <c r="A164" s="125" t="s">
        <v>191</v>
      </c>
      <c r="B164" s="123" t="s">
        <v>192</v>
      </c>
    </row>
    <row r="165" spans="1:13" hidden="1" x14ac:dyDescent="0.2">
      <c r="A165" s="125" t="s">
        <v>193</v>
      </c>
      <c r="B165" s="118" t="s">
        <v>194</v>
      </c>
    </row>
    <row r="166" spans="1:13" hidden="1" x14ac:dyDescent="0.2">
      <c r="A166" s="125" t="s">
        <v>195</v>
      </c>
      <c r="B166" s="118" t="s">
        <v>196</v>
      </c>
    </row>
    <row r="167" spans="1:13" ht="25.5" hidden="1" x14ac:dyDescent="0.2">
      <c r="A167" s="125" t="s">
        <v>197</v>
      </c>
      <c r="B167" s="118" t="s">
        <v>53</v>
      </c>
    </row>
    <row r="168" spans="1:13" ht="25.5" hidden="1" x14ac:dyDescent="0.2">
      <c r="A168" s="125" t="s">
        <v>198</v>
      </c>
      <c r="B168" s="118" t="s">
        <v>52</v>
      </c>
    </row>
    <row r="169" spans="1:13" ht="25.5" hidden="1" x14ac:dyDescent="0.2">
      <c r="A169" s="125" t="s">
        <v>199</v>
      </c>
      <c r="B169" s="123" t="s">
        <v>200</v>
      </c>
    </row>
    <row r="170" spans="1:13" ht="25.5" hidden="1" x14ac:dyDescent="0.2">
      <c r="A170" s="133" t="s">
        <v>312</v>
      </c>
      <c r="B170" s="123" t="s">
        <v>201</v>
      </c>
    </row>
    <row r="171" spans="1:13" ht="25.5" hidden="1" x14ac:dyDescent="0.2">
      <c r="A171" s="125" t="s">
        <v>202</v>
      </c>
      <c r="B171" s="118" t="s">
        <v>50</v>
      </c>
    </row>
    <row r="172" spans="1:13" ht="25.5" hidden="1" x14ac:dyDescent="0.2">
      <c r="A172" s="125" t="s">
        <v>203</v>
      </c>
      <c r="B172" s="123" t="s">
        <v>201</v>
      </c>
    </row>
    <row r="173" spans="1:13" ht="25.5" hidden="1" x14ac:dyDescent="0.2">
      <c r="A173" s="125" t="s">
        <v>204</v>
      </c>
      <c r="B173" s="118" t="s">
        <v>49</v>
      </c>
    </row>
    <row r="174" spans="1:13" s="101" customFormat="1" hidden="1" x14ac:dyDescent="0.2">
      <c r="B174" s="105"/>
      <c r="C174" s="105"/>
      <c r="H174" s="102"/>
      <c r="J174" s="105"/>
      <c r="K174" s="105"/>
      <c r="L174" s="105"/>
      <c r="M174" s="105"/>
    </row>
  </sheetData>
  <mergeCells count="10">
    <mergeCell ref="A61:C61"/>
    <mergeCell ref="A60:C60"/>
    <mergeCell ref="A33:F33"/>
    <mergeCell ref="A1:F1"/>
    <mergeCell ref="A5:F5"/>
    <mergeCell ref="D3:E3"/>
    <mergeCell ref="F3:F4"/>
    <mergeCell ref="A3:A4"/>
    <mergeCell ref="B3:C3"/>
    <mergeCell ref="A32:C32"/>
  </mergeCells>
  <phoneticPr fontId="0" type="noConversion"/>
  <conditionalFormatting sqref="H2:H3">
    <cfRule type="cellIs" dxfId="4" priority="1" stopIfTrue="1" operator="lessThan">
      <formula>0</formula>
    </cfRule>
  </conditionalFormatting>
  <conditionalFormatting sqref="I1">
    <cfRule type="cellIs" dxfId="3" priority="2" stopIfTrue="1" operator="lessThan">
      <formula>0</formula>
    </cfRule>
  </conditionalFormatting>
  <dataValidations count="3">
    <dataValidation type="list" allowBlank="1" showInputMessage="1" showErrorMessage="1" sqref="A6 A34 A9 A12 A15 A18 A21 A24 A27 A30 A55 A37 A40 A43 A46 A49 A52 A58">
      <formula1>$A$99:$A$173</formula1>
    </dataValidation>
    <dataValidation type="date" allowBlank="1" showInputMessage="1" showErrorMessage="1" sqref="B12:C12 B15:C15 B18:C18 B21:C21 B24:C24 B27:C27 B30:C30 B9:C9">
      <formula1>$J$1</formula1>
      <formula2>$K$1</formula2>
    </dataValidation>
    <dataValidation showInputMessage="1" showErrorMessage="1" sqref="B6 B58 B55 B52 B49 B46 B43 B40 B37 B34"/>
  </dataValidations>
  <pageMargins left="0.2" right="0.19685039370078741" top="0.59055118110236227" bottom="0.19685039370078741" header="0.31496062992125984" footer="0"/>
  <pageSetup paperSize="9" orientation="portrait" horizontalDpi="300" verticalDpi="300" r:id="rId1"/>
  <headerFooter alignWithMargins="0">
    <oddHeader>&amp;C4</oddHeader>
  </headerFooter>
  <cellWatches>
    <cellWatch r="B6"/>
  </cellWatch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O129"/>
  <sheetViews>
    <sheetView showZeros="0" workbookViewId="0">
      <pane ySplit="4" topLeftCell="A5" activePane="bottomLeft" state="frozen"/>
      <selection pane="bottomLeft" activeCell="A97" sqref="A97:XFD129"/>
    </sheetView>
  </sheetViews>
  <sheetFormatPr defaultColWidth="9.140625" defaultRowHeight="12.75" x14ac:dyDescent="0.2"/>
  <cols>
    <col min="1" max="1" width="53.7109375" customWidth="1"/>
    <col min="2" max="2" width="8.7109375" style="103" customWidth="1"/>
    <col min="3" max="3" width="8.28515625" style="103" customWidth="1"/>
    <col min="4" max="4" width="5.85546875" customWidth="1"/>
    <col min="5" max="5" width="6.5703125" customWidth="1"/>
    <col min="6" max="6" width="12.140625" customWidth="1"/>
    <col min="7" max="7" width="8.28515625" customWidth="1"/>
    <col min="8" max="8" width="15.85546875" style="59" customWidth="1"/>
    <col min="9" max="9" width="6" customWidth="1"/>
    <col min="10" max="10" width="12.42578125" hidden="1" customWidth="1"/>
    <col min="11" max="11" width="12.28515625" hidden="1" customWidth="1"/>
    <col min="12" max="12" width="11.140625" hidden="1" customWidth="1"/>
    <col min="13" max="13" width="11.28515625" hidden="1" customWidth="1"/>
  </cols>
  <sheetData>
    <row r="1" spans="1:15" x14ac:dyDescent="0.2">
      <c r="A1" s="156" t="s">
        <v>297</v>
      </c>
      <c r="B1" s="156"/>
      <c r="C1" s="156"/>
      <c r="D1" s="156"/>
      <c r="E1" s="156"/>
      <c r="F1" s="156"/>
      <c r="H1" s="98" t="s">
        <v>100</v>
      </c>
      <c r="I1" s="60" t="e">
        <f>'4_УЧ-МЕТ'!$I$1</f>
        <v>#VALUE!</v>
      </c>
      <c r="J1" s="61" t="e">
        <f>DATE('1_Тит'!E26,9,1)</f>
        <v>#VALUE!</v>
      </c>
      <c r="K1" s="61" t="e">
        <f>DATE('1_Тит'!E26,12,31)</f>
        <v>#VALUE!</v>
      </c>
      <c r="L1" s="61" t="e">
        <f>DATE('1_Тит'!G26,2,1)</f>
        <v>#VALUE!</v>
      </c>
      <c r="M1" s="61" t="e">
        <f>DATE('1_Тит'!G26,6,30)</f>
        <v>#VALUE!</v>
      </c>
      <c r="N1" s="59" t="s">
        <v>99</v>
      </c>
      <c r="O1" s="100" t="e">
        <f>'4_УЧ-МЕТ'!$O$1</f>
        <v>#VALUE!</v>
      </c>
    </row>
    <row r="2" spans="1:15" ht="13.5" thickBot="1" x14ac:dyDescent="0.25">
      <c r="A2" s="182" t="s">
        <v>11</v>
      </c>
      <c r="B2" s="182"/>
      <c r="C2" s="182"/>
      <c r="D2" s="182"/>
      <c r="E2" s="182"/>
      <c r="F2" s="182"/>
    </row>
    <row r="3" spans="1:15" ht="27" customHeight="1" x14ac:dyDescent="0.2">
      <c r="A3" s="185" t="s">
        <v>1</v>
      </c>
      <c r="B3" s="176" t="s">
        <v>2</v>
      </c>
      <c r="C3" s="176"/>
      <c r="D3" s="181" t="s">
        <v>15</v>
      </c>
      <c r="E3" s="181"/>
      <c r="F3" s="183" t="s">
        <v>3</v>
      </c>
    </row>
    <row r="4" spans="1:15" ht="13.5" thickBot="1" x14ac:dyDescent="0.25">
      <c r="A4" s="186"/>
      <c r="B4" s="108" t="s">
        <v>6</v>
      </c>
      <c r="C4" s="108" t="s">
        <v>12</v>
      </c>
      <c r="D4" s="12" t="s">
        <v>4</v>
      </c>
      <c r="E4" s="12" t="s">
        <v>5</v>
      </c>
      <c r="F4" s="184"/>
    </row>
    <row r="5" spans="1:15" ht="13.5" thickBot="1" x14ac:dyDescent="0.25">
      <c r="A5" s="178" t="s">
        <v>7</v>
      </c>
      <c r="B5" s="179"/>
      <c r="C5" s="179"/>
      <c r="D5" s="179"/>
      <c r="E5" s="179"/>
      <c r="F5" s="180"/>
      <c r="G5" s="5"/>
    </row>
    <row r="6" spans="1:15" x14ac:dyDescent="0.2">
      <c r="A6" s="58">
        <v>0</v>
      </c>
      <c r="B6" s="113" t="str">
        <f>IF(A6=0," ",$J$1)</f>
        <v xml:space="preserve"> </v>
      </c>
      <c r="C6" s="113" t="str">
        <f>IF(A6=0," ",$K$1)</f>
        <v xml:space="preserve"> </v>
      </c>
      <c r="D6" s="82" t="s">
        <v>31</v>
      </c>
      <c r="E6" s="83"/>
      <c r="F6" s="84"/>
      <c r="H6" s="95">
        <f>LOOKUP(A6,$A$99:$A$128,$B$99:$B$128)</f>
        <v>0</v>
      </c>
    </row>
    <row r="7" spans="1:15" x14ac:dyDescent="0.2">
      <c r="A7" s="22"/>
      <c r="B7" s="114"/>
      <c r="C7" s="114"/>
      <c r="D7" s="85"/>
      <c r="E7" s="86"/>
      <c r="F7" s="87"/>
    </row>
    <row r="8" spans="1:15" x14ac:dyDescent="0.2">
      <c r="A8" s="22"/>
      <c r="B8" s="115"/>
      <c r="C8" s="115"/>
      <c r="D8" s="85"/>
      <c r="E8" s="86"/>
      <c r="F8" s="87"/>
    </row>
    <row r="9" spans="1:15" x14ac:dyDescent="0.2">
      <c r="A9" s="58">
        <v>0</v>
      </c>
      <c r="B9" s="113" t="str">
        <f>IF(A9=0," ",$J$1)</f>
        <v xml:space="preserve"> </v>
      </c>
      <c r="C9" s="113" t="str">
        <f>IF(A9=0," ",$K$1)</f>
        <v xml:space="preserve"> </v>
      </c>
      <c r="D9" s="82"/>
      <c r="E9" s="83"/>
      <c r="F9" s="84"/>
      <c r="H9" s="95">
        <f>LOOKUP(A9,$A$99:$A$128,$B$99:$B$128)</f>
        <v>0</v>
      </c>
    </row>
    <row r="10" spans="1:15" x14ac:dyDescent="0.2">
      <c r="A10" s="22"/>
      <c r="B10" s="114"/>
      <c r="C10" s="114"/>
      <c r="D10" s="85"/>
      <c r="E10" s="86"/>
      <c r="F10" s="87"/>
    </row>
    <row r="11" spans="1:15" x14ac:dyDescent="0.2">
      <c r="A11" s="22"/>
      <c r="B11" s="115"/>
      <c r="C11" s="115"/>
      <c r="D11" s="85"/>
      <c r="E11" s="86"/>
      <c r="F11" s="87"/>
    </row>
    <row r="12" spans="1:15" x14ac:dyDescent="0.2">
      <c r="A12" s="58">
        <v>0</v>
      </c>
      <c r="B12" s="113" t="str">
        <f>IF(A12=0," ",$J$1)</f>
        <v xml:space="preserve"> </v>
      </c>
      <c r="C12" s="113" t="str">
        <f>IF(A12=0," ",$K$1)</f>
        <v xml:space="preserve"> </v>
      </c>
      <c r="D12" s="82"/>
      <c r="E12" s="83"/>
      <c r="F12" s="84"/>
      <c r="H12" s="95">
        <f>LOOKUP(A12,$A$99:$A$128,$B$99:$B$128)</f>
        <v>0</v>
      </c>
    </row>
    <row r="13" spans="1:15" x14ac:dyDescent="0.2">
      <c r="A13" s="22"/>
      <c r="B13" s="115"/>
      <c r="C13" s="115"/>
      <c r="D13" s="85"/>
      <c r="E13" s="86"/>
      <c r="F13" s="87"/>
    </row>
    <row r="14" spans="1:15" x14ac:dyDescent="0.2">
      <c r="A14" s="22"/>
      <c r="B14" s="115"/>
      <c r="C14" s="115"/>
      <c r="D14" s="85"/>
      <c r="E14" s="86"/>
      <c r="F14" s="87"/>
    </row>
    <row r="15" spans="1:15" x14ac:dyDescent="0.2">
      <c r="A15" s="58">
        <v>0</v>
      </c>
      <c r="B15" s="113" t="str">
        <f>IF(A15=0," ",$J$1)</f>
        <v xml:space="preserve"> </v>
      </c>
      <c r="C15" s="113" t="str">
        <f>IF(A15=0," ",$K$1)</f>
        <v xml:space="preserve"> </v>
      </c>
      <c r="D15" s="82"/>
      <c r="E15" s="83"/>
      <c r="F15" s="84"/>
      <c r="H15" s="95">
        <f>LOOKUP(A15,$A$99:$A$128,$B$99:$B$128)</f>
        <v>0</v>
      </c>
    </row>
    <row r="16" spans="1:15" x14ac:dyDescent="0.2">
      <c r="A16" s="22"/>
      <c r="B16" s="115"/>
      <c r="C16" s="115"/>
      <c r="D16" s="85"/>
      <c r="E16" s="86"/>
      <c r="F16" s="87"/>
    </row>
    <row r="17" spans="1:8" x14ac:dyDescent="0.2">
      <c r="A17" s="22"/>
      <c r="B17" s="115"/>
      <c r="C17" s="115"/>
      <c r="D17" s="85"/>
      <c r="E17" s="86"/>
      <c r="F17" s="87"/>
    </row>
    <row r="18" spans="1:8" x14ac:dyDescent="0.2">
      <c r="A18" s="58">
        <v>0</v>
      </c>
      <c r="B18" s="113" t="str">
        <f>IF(A18=0," ",$J$1)</f>
        <v xml:space="preserve"> </v>
      </c>
      <c r="C18" s="113" t="str">
        <f>IF(A18=0," ",$K$1)</f>
        <v xml:space="preserve"> </v>
      </c>
      <c r="D18" s="82"/>
      <c r="E18" s="83"/>
      <c r="F18" s="84"/>
      <c r="H18" s="95">
        <f>LOOKUP(A18,$A$99:$A$128,$B$99:$B$128)</f>
        <v>0</v>
      </c>
    </row>
    <row r="19" spans="1:8" x14ac:dyDescent="0.2">
      <c r="A19" s="22"/>
      <c r="B19" s="115"/>
      <c r="C19" s="115"/>
      <c r="D19" s="85"/>
      <c r="E19" s="86"/>
      <c r="F19" s="87"/>
    </row>
    <row r="20" spans="1:8" x14ac:dyDescent="0.2">
      <c r="A20" s="22"/>
      <c r="B20" s="115"/>
      <c r="C20" s="115"/>
      <c r="D20" s="85"/>
      <c r="E20" s="86"/>
      <c r="F20" s="87"/>
    </row>
    <row r="21" spans="1:8" x14ac:dyDescent="0.2">
      <c r="A21" s="58">
        <v>0</v>
      </c>
      <c r="B21" s="113" t="str">
        <f>IF(A21=0," ",$J$1)</f>
        <v xml:space="preserve"> </v>
      </c>
      <c r="C21" s="113" t="str">
        <f>IF(A21=0," ",$K$1)</f>
        <v xml:space="preserve"> </v>
      </c>
      <c r="D21" s="82"/>
      <c r="E21" s="83"/>
      <c r="F21" s="84"/>
      <c r="H21" s="95">
        <f>LOOKUP(A21,$A$99:$A$128,$B$99:$B$128)</f>
        <v>0</v>
      </c>
    </row>
    <row r="22" spans="1:8" x14ac:dyDescent="0.2">
      <c r="A22" s="22"/>
      <c r="B22" s="115"/>
      <c r="C22" s="115"/>
      <c r="D22" s="85"/>
      <c r="E22" s="86"/>
      <c r="F22" s="87"/>
    </row>
    <row r="23" spans="1:8" x14ac:dyDescent="0.2">
      <c r="A23" s="22"/>
      <c r="B23" s="115"/>
      <c r="C23" s="115"/>
      <c r="D23" s="85"/>
      <c r="E23" s="86"/>
      <c r="F23" s="87"/>
    </row>
    <row r="24" spans="1:8" x14ac:dyDescent="0.2">
      <c r="A24" s="58">
        <v>0</v>
      </c>
      <c r="B24" s="113" t="str">
        <f>IF(A24=0," ",$J$1)</f>
        <v xml:space="preserve"> </v>
      </c>
      <c r="C24" s="113" t="str">
        <f>IF(A24=0," ",$K$1)</f>
        <v xml:space="preserve"> </v>
      </c>
      <c r="D24" s="82"/>
      <c r="E24" s="83"/>
      <c r="F24" s="84"/>
      <c r="H24" s="95">
        <f>LOOKUP(A24,$A$99:$A$128,$B$99:$B$128)</f>
        <v>0</v>
      </c>
    </row>
    <row r="25" spans="1:8" x14ac:dyDescent="0.2">
      <c r="A25" s="22"/>
      <c r="B25" s="115"/>
      <c r="C25" s="114"/>
      <c r="D25" s="85"/>
      <c r="E25" s="86"/>
      <c r="F25" s="87"/>
    </row>
    <row r="26" spans="1:8" x14ac:dyDescent="0.2">
      <c r="A26" s="27"/>
      <c r="B26" s="115"/>
      <c r="C26" s="114"/>
      <c r="D26" s="85"/>
      <c r="E26" s="86"/>
      <c r="F26" s="87"/>
    </row>
    <row r="27" spans="1:8" x14ac:dyDescent="0.2">
      <c r="A27" s="58">
        <v>0</v>
      </c>
      <c r="B27" s="113" t="str">
        <f>IF(A27=0," ",$J$1)</f>
        <v xml:space="preserve"> </v>
      </c>
      <c r="C27" s="113" t="str">
        <f>IF(A27=0," ",$K$1)</f>
        <v xml:space="preserve"> </v>
      </c>
      <c r="D27" s="82"/>
      <c r="E27" s="83"/>
      <c r="F27" s="84"/>
      <c r="H27" s="95">
        <f>LOOKUP(A27,$A$99:$A$128,$B$99:$B$128)</f>
        <v>0</v>
      </c>
    </row>
    <row r="28" spans="1:8" x14ac:dyDescent="0.2">
      <c r="A28" s="22"/>
      <c r="B28" s="115"/>
      <c r="C28" s="115"/>
      <c r="D28" s="85"/>
      <c r="E28" s="86"/>
      <c r="F28" s="87"/>
    </row>
    <row r="29" spans="1:8" x14ac:dyDescent="0.2">
      <c r="A29" s="22"/>
      <c r="B29" s="115"/>
      <c r="C29" s="115"/>
      <c r="D29" s="85"/>
      <c r="E29" s="86"/>
      <c r="F29" s="87"/>
    </row>
    <row r="30" spans="1:8" x14ac:dyDescent="0.2">
      <c r="A30" s="58">
        <v>0</v>
      </c>
      <c r="B30" s="113" t="str">
        <f>IF(A30=0," ",$J$1)</f>
        <v xml:space="preserve"> </v>
      </c>
      <c r="C30" s="113" t="str">
        <f>IF(A30=0," ",$K$1)</f>
        <v xml:space="preserve"> </v>
      </c>
      <c r="D30" s="82"/>
      <c r="E30" s="83"/>
      <c r="F30" s="84"/>
      <c r="H30" s="95">
        <f>LOOKUP(A30,$A$99:$A$128,$B$99:$B$128)</f>
        <v>0</v>
      </c>
    </row>
    <row r="31" spans="1:8" ht="13.5" thickBot="1" x14ac:dyDescent="0.25">
      <c r="A31" s="24"/>
      <c r="B31" s="116"/>
      <c r="C31" s="116"/>
      <c r="D31" s="66"/>
      <c r="E31" s="88"/>
      <c r="F31" s="89"/>
    </row>
    <row r="32" spans="1:8" ht="13.5" thickBot="1" x14ac:dyDescent="0.25">
      <c r="A32" s="159" t="s">
        <v>9</v>
      </c>
      <c r="B32" s="160"/>
      <c r="C32" s="161"/>
      <c r="D32" s="10">
        <f>SUM(D6:D31)</f>
        <v>0</v>
      </c>
      <c r="E32" s="11"/>
      <c r="F32" s="28"/>
      <c r="G32" s="6"/>
    </row>
    <row r="33" spans="1:8" ht="13.5" thickBot="1" x14ac:dyDescent="0.25">
      <c r="A33" s="178" t="s">
        <v>8</v>
      </c>
      <c r="B33" s="179"/>
      <c r="C33" s="179"/>
      <c r="D33" s="179"/>
      <c r="E33" s="179"/>
      <c r="F33" s="180"/>
      <c r="G33" s="5"/>
    </row>
    <row r="34" spans="1:8" x14ac:dyDescent="0.2">
      <c r="A34" s="58">
        <v>0</v>
      </c>
      <c r="B34" s="113" t="str">
        <f>IF(A34=0," ",$L$1)</f>
        <v xml:space="preserve"> </v>
      </c>
      <c r="C34" s="113" t="str">
        <f>IF(A34=0," ",$M$1)</f>
        <v xml:space="preserve"> </v>
      </c>
      <c r="D34" s="82" t="s">
        <v>31</v>
      </c>
      <c r="E34" s="83"/>
      <c r="F34" s="84"/>
      <c r="H34" s="95">
        <f>LOOKUP(A34,$A$99:$A$128,$B$99:$B$128)</f>
        <v>0</v>
      </c>
    </row>
    <row r="35" spans="1:8" x14ac:dyDescent="0.2">
      <c r="A35" s="22"/>
      <c r="B35" s="114"/>
      <c r="C35" s="114"/>
      <c r="D35" s="85"/>
      <c r="E35" s="86"/>
      <c r="F35" s="87"/>
    </row>
    <row r="36" spans="1:8" x14ac:dyDescent="0.2">
      <c r="A36" s="22"/>
      <c r="B36" s="115"/>
      <c r="C36" s="115"/>
      <c r="D36" s="85"/>
      <c r="E36" s="86"/>
      <c r="F36" s="87"/>
    </row>
    <row r="37" spans="1:8" x14ac:dyDescent="0.2">
      <c r="A37" s="58">
        <v>0</v>
      </c>
      <c r="B37" s="113" t="str">
        <f>IF(A37=0," ",$L$1)</f>
        <v xml:space="preserve"> </v>
      </c>
      <c r="C37" s="113" t="str">
        <f>IF(A37=0," ",$M$1)</f>
        <v xml:space="preserve"> </v>
      </c>
      <c r="D37" s="82"/>
      <c r="E37" s="83"/>
      <c r="F37" s="84"/>
      <c r="H37" s="95">
        <f>LOOKUP(A37,$A$99:$A$128,$B$99:$B$128)</f>
        <v>0</v>
      </c>
    </row>
    <row r="38" spans="1:8" x14ac:dyDescent="0.2">
      <c r="A38" s="22"/>
      <c r="B38" s="115"/>
      <c r="C38" s="115"/>
      <c r="D38" s="85"/>
      <c r="E38" s="86"/>
      <c r="F38" s="87"/>
    </row>
    <row r="39" spans="1:8" x14ac:dyDescent="0.2">
      <c r="A39" s="27"/>
      <c r="B39" s="115"/>
      <c r="C39" s="115"/>
      <c r="D39" s="85"/>
      <c r="E39" s="86"/>
      <c r="F39" s="87"/>
    </row>
    <row r="40" spans="1:8" x14ac:dyDescent="0.2">
      <c r="A40" s="58">
        <v>0</v>
      </c>
      <c r="B40" s="113" t="str">
        <f>IF(A40=0," ",$L$1)</f>
        <v xml:space="preserve"> </v>
      </c>
      <c r="C40" s="113" t="str">
        <f>IF(A40=0," ",$M$1)</f>
        <v xml:space="preserve"> </v>
      </c>
      <c r="D40" s="82"/>
      <c r="E40" s="83"/>
      <c r="F40" s="84"/>
      <c r="H40" s="95">
        <f>LOOKUP(A40,$A$99:$A$128,$B$99:$B$128)</f>
        <v>0</v>
      </c>
    </row>
    <row r="41" spans="1:8" x14ac:dyDescent="0.2">
      <c r="A41" s="22"/>
      <c r="B41" s="115"/>
      <c r="C41" s="115"/>
      <c r="D41" s="85"/>
      <c r="E41" s="86"/>
      <c r="F41" s="87"/>
    </row>
    <row r="42" spans="1:8" x14ac:dyDescent="0.2">
      <c r="A42" s="22"/>
      <c r="B42" s="115"/>
      <c r="C42" s="115"/>
      <c r="D42" s="85"/>
      <c r="E42" s="86"/>
      <c r="F42" s="87"/>
    </row>
    <row r="43" spans="1:8" x14ac:dyDescent="0.2">
      <c r="A43" s="58">
        <v>0</v>
      </c>
      <c r="B43" s="113" t="str">
        <f>IF(A43=0," ",$L$1)</f>
        <v xml:space="preserve"> </v>
      </c>
      <c r="C43" s="113" t="str">
        <f>IF(A43=0," ",$M$1)</f>
        <v xml:space="preserve"> </v>
      </c>
      <c r="D43" s="82"/>
      <c r="E43" s="83"/>
      <c r="F43" s="84"/>
      <c r="H43" s="95">
        <f>LOOKUP(A43,$A$99:$A$128,$B$99:$B$128)</f>
        <v>0</v>
      </c>
    </row>
    <row r="44" spans="1:8" x14ac:dyDescent="0.2">
      <c r="A44" s="22"/>
      <c r="B44" s="115"/>
      <c r="C44" s="115"/>
      <c r="D44" s="85"/>
      <c r="E44" s="86"/>
      <c r="F44" s="87"/>
    </row>
    <row r="45" spans="1:8" x14ac:dyDescent="0.2">
      <c r="A45" s="22"/>
      <c r="B45" s="115"/>
      <c r="C45" s="115"/>
      <c r="D45" s="85"/>
      <c r="E45" s="86"/>
      <c r="F45" s="87"/>
    </row>
    <row r="46" spans="1:8" x14ac:dyDescent="0.2">
      <c r="A46" s="58">
        <v>0</v>
      </c>
      <c r="B46" s="113" t="str">
        <f>IF(A46=0," ",$L$1)</f>
        <v xml:space="preserve"> </v>
      </c>
      <c r="C46" s="113" t="str">
        <f>IF(A46=0," ",$M$1)</f>
        <v xml:space="preserve"> </v>
      </c>
      <c r="D46" s="82"/>
      <c r="E46" s="83"/>
      <c r="F46" s="84"/>
      <c r="H46" s="95">
        <f>LOOKUP(A46,$A$99:$A$128,$B$99:$B$128)</f>
        <v>0</v>
      </c>
    </row>
    <row r="47" spans="1:8" x14ac:dyDescent="0.2">
      <c r="A47" s="22"/>
      <c r="B47" s="115"/>
      <c r="C47" s="115"/>
      <c r="D47" s="85"/>
      <c r="E47" s="86"/>
      <c r="F47" s="87"/>
    </row>
    <row r="48" spans="1:8" x14ac:dyDescent="0.2">
      <c r="A48" s="22"/>
      <c r="B48" s="115"/>
      <c r="C48" s="115"/>
      <c r="D48" s="85"/>
      <c r="E48" s="86"/>
      <c r="F48" s="87"/>
    </row>
    <row r="49" spans="1:8" x14ac:dyDescent="0.2">
      <c r="A49" s="58">
        <v>0</v>
      </c>
      <c r="B49" s="113" t="str">
        <f>IF(A49=0," ",$L$1)</f>
        <v xml:space="preserve"> </v>
      </c>
      <c r="C49" s="113" t="str">
        <f>IF(A49=0," ",$M$1)</f>
        <v xml:space="preserve"> </v>
      </c>
      <c r="D49" s="82"/>
      <c r="E49" s="83"/>
      <c r="F49" s="84"/>
      <c r="H49" s="95">
        <f>LOOKUP(A49,$A$99:$A$128,$B$99:$B$128)</f>
        <v>0</v>
      </c>
    </row>
    <row r="50" spans="1:8" x14ac:dyDescent="0.2">
      <c r="A50" s="22"/>
      <c r="B50" s="115"/>
      <c r="C50" s="115"/>
      <c r="D50" s="85"/>
      <c r="E50" s="86"/>
      <c r="F50" s="87"/>
    </row>
    <row r="51" spans="1:8" x14ac:dyDescent="0.2">
      <c r="A51" s="22"/>
      <c r="B51" s="115"/>
      <c r="C51" s="115"/>
      <c r="D51" s="85"/>
      <c r="E51" s="86"/>
      <c r="F51" s="87"/>
    </row>
    <row r="52" spans="1:8" x14ac:dyDescent="0.2">
      <c r="A52" s="58">
        <v>0</v>
      </c>
      <c r="B52" s="113" t="str">
        <f>IF(A52=0," ",$L$1)</f>
        <v xml:space="preserve"> </v>
      </c>
      <c r="C52" s="113" t="str">
        <f>IF(A52=0," ",$M$1)</f>
        <v xml:space="preserve"> </v>
      </c>
      <c r="D52" s="82"/>
      <c r="E52" s="83"/>
      <c r="F52" s="84"/>
      <c r="H52" s="95">
        <f>LOOKUP(A52,$A$99:$A$128,$B$99:$B$128)</f>
        <v>0</v>
      </c>
    </row>
    <row r="53" spans="1:8" x14ac:dyDescent="0.2">
      <c r="A53" s="22"/>
      <c r="B53" s="115"/>
      <c r="C53" s="115"/>
      <c r="D53" s="85"/>
      <c r="E53" s="86"/>
      <c r="F53" s="87"/>
    </row>
    <row r="54" spans="1:8" x14ac:dyDescent="0.2">
      <c r="A54" s="22"/>
      <c r="B54" s="115"/>
      <c r="C54" s="115"/>
      <c r="D54" s="85"/>
      <c r="E54" s="86"/>
      <c r="F54" s="87"/>
    </row>
    <row r="55" spans="1:8" x14ac:dyDescent="0.2">
      <c r="A55" s="58">
        <v>0</v>
      </c>
      <c r="B55" s="113" t="str">
        <f>IF(A55=0," ",$L$1)</f>
        <v xml:space="preserve"> </v>
      </c>
      <c r="C55" s="113" t="str">
        <f>IF(A55=0," ",$M$1)</f>
        <v xml:space="preserve"> </v>
      </c>
      <c r="D55" s="82"/>
      <c r="E55" s="83"/>
      <c r="F55" s="84"/>
      <c r="H55" s="95">
        <f>LOOKUP(A55,$A$99:$A$128,$B$99:$B$128)</f>
        <v>0</v>
      </c>
    </row>
    <row r="56" spans="1:8" x14ac:dyDescent="0.2">
      <c r="A56" s="22"/>
      <c r="B56" s="115"/>
      <c r="C56" s="115"/>
      <c r="D56" s="85"/>
      <c r="E56" s="86"/>
      <c r="F56" s="87"/>
    </row>
    <row r="57" spans="1:8" x14ac:dyDescent="0.2">
      <c r="A57" s="22"/>
      <c r="B57" s="115"/>
      <c r="C57" s="115"/>
      <c r="D57" s="85"/>
      <c r="E57" s="86"/>
      <c r="F57" s="87"/>
    </row>
    <row r="58" spans="1:8" x14ac:dyDescent="0.2">
      <c r="A58" s="58">
        <v>0</v>
      </c>
      <c r="B58" s="113" t="str">
        <f>IF(A58=0," ",$L$1)</f>
        <v xml:space="preserve"> </v>
      </c>
      <c r="C58" s="113" t="str">
        <f>IF(A58=0," ",$M$1)</f>
        <v xml:space="preserve"> </v>
      </c>
      <c r="D58" s="82"/>
      <c r="E58" s="83"/>
      <c r="F58" s="84"/>
      <c r="H58" s="95">
        <f>LOOKUP(A58,$A$99:$A$128,$B$99:$B$128)</f>
        <v>0</v>
      </c>
    </row>
    <row r="59" spans="1:8" ht="13.5" thickBot="1" x14ac:dyDescent="0.25">
      <c r="A59" s="24"/>
      <c r="B59" s="120"/>
      <c r="C59" s="120"/>
      <c r="D59" s="4"/>
      <c r="E59" s="3"/>
      <c r="F59" s="25"/>
    </row>
    <row r="60" spans="1:8" ht="13.5" thickBot="1" x14ac:dyDescent="0.25">
      <c r="A60" s="159" t="s">
        <v>9</v>
      </c>
      <c r="B60" s="160"/>
      <c r="C60" s="161"/>
      <c r="D60" s="8">
        <f>SUM(D34:D59)</f>
        <v>0</v>
      </c>
      <c r="E60" s="7"/>
      <c r="F60" s="26"/>
    </row>
    <row r="61" spans="1:8" ht="13.5" thickBot="1" x14ac:dyDescent="0.25">
      <c r="A61" s="159" t="s">
        <v>10</v>
      </c>
      <c r="B61" s="160"/>
      <c r="C61" s="161"/>
      <c r="D61" s="8">
        <f>D60+D32</f>
        <v>0</v>
      </c>
      <c r="E61" s="7"/>
      <c r="F61" s="26"/>
    </row>
    <row r="62" spans="1:8" s="6" customFormat="1" x14ac:dyDescent="0.2">
      <c r="A62" s="9"/>
      <c r="B62" s="104"/>
      <c r="C62" s="104"/>
      <c r="H62" s="96"/>
    </row>
    <row r="97" spans="1:8" s="101" customFormat="1" hidden="1" x14ac:dyDescent="0.2">
      <c r="B97" s="105"/>
      <c r="C97" s="105"/>
      <c r="H97" s="102"/>
    </row>
    <row r="98" spans="1:8" hidden="1" x14ac:dyDescent="0.2">
      <c r="A98" s="94" t="s">
        <v>19</v>
      </c>
      <c r="B98" s="117" t="s">
        <v>77</v>
      </c>
    </row>
    <row r="99" spans="1:8" hidden="1" x14ac:dyDescent="0.2">
      <c r="A99" s="93">
        <v>0</v>
      </c>
      <c r="B99" s="118">
        <v>0</v>
      </c>
    </row>
    <row r="100" spans="1:8" hidden="1" x14ac:dyDescent="0.2">
      <c r="A100" s="123" t="s">
        <v>207</v>
      </c>
      <c r="B100" s="123" t="s">
        <v>208</v>
      </c>
    </row>
    <row r="101" spans="1:8" hidden="1" x14ac:dyDescent="0.2">
      <c r="A101" s="123" t="s">
        <v>205</v>
      </c>
      <c r="B101" s="123" t="s">
        <v>206</v>
      </c>
    </row>
    <row r="102" spans="1:8" hidden="1" x14ac:dyDescent="0.2">
      <c r="A102" s="122" t="s">
        <v>231</v>
      </c>
      <c r="B102" s="118" t="s">
        <v>70</v>
      </c>
    </row>
    <row r="103" spans="1:8" hidden="1" x14ac:dyDescent="0.2">
      <c r="A103" s="122" t="s">
        <v>67</v>
      </c>
      <c r="B103" s="118" t="s">
        <v>68</v>
      </c>
    </row>
    <row r="104" spans="1:8" ht="25.5" hidden="1" x14ac:dyDescent="0.2">
      <c r="A104" s="122" t="s">
        <v>230</v>
      </c>
      <c r="B104" s="118" t="s">
        <v>69</v>
      </c>
    </row>
    <row r="105" spans="1:8" hidden="1" x14ac:dyDescent="0.2">
      <c r="A105" s="123" t="s">
        <v>211</v>
      </c>
      <c r="B105" s="118" t="s">
        <v>213</v>
      </c>
    </row>
    <row r="106" spans="1:8" hidden="1" x14ac:dyDescent="0.2">
      <c r="A106" s="123" t="s">
        <v>314</v>
      </c>
      <c r="B106" s="118" t="s">
        <v>215</v>
      </c>
    </row>
    <row r="107" spans="1:8" hidden="1" x14ac:dyDescent="0.2">
      <c r="A107" s="123" t="s">
        <v>212</v>
      </c>
      <c r="B107" s="118" t="s">
        <v>214</v>
      </c>
    </row>
    <row r="108" spans="1:8" hidden="1" x14ac:dyDescent="0.2">
      <c r="A108" s="123" t="s">
        <v>209</v>
      </c>
      <c r="B108" s="123" t="s">
        <v>210</v>
      </c>
    </row>
    <row r="109" spans="1:8" ht="25.5" hidden="1" x14ac:dyDescent="0.2">
      <c r="A109" s="122" t="s">
        <v>219</v>
      </c>
      <c r="B109" s="122" t="s">
        <v>220</v>
      </c>
    </row>
    <row r="110" spans="1:8" ht="25.5" hidden="1" x14ac:dyDescent="0.2">
      <c r="A110" s="122" t="s">
        <v>221</v>
      </c>
      <c r="B110" s="122" t="s">
        <v>222</v>
      </c>
    </row>
    <row r="111" spans="1:8" ht="25.5" hidden="1" x14ac:dyDescent="0.2">
      <c r="A111" s="122" t="s">
        <v>223</v>
      </c>
      <c r="B111" s="123" t="s">
        <v>224</v>
      </c>
    </row>
    <row r="112" spans="1:8" hidden="1" x14ac:dyDescent="0.2">
      <c r="A112" s="123" t="s">
        <v>311</v>
      </c>
      <c r="B112" s="118" t="s">
        <v>61</v>
      </c>
    </row>
    <row r="113" spans="1:2" hidden="1" x14ac:dyDescent="0.2">
      <c r="A113" s="123" t="s">
        <v>71</v>
      </c>
      <c r="B113" s="118" t="s">
        <v>72</v>
      </c>
    </row>
    <row r="114" spans="1:2" hidden="1" x14ac:dyDescent="0.2">
      <c r="A114" s="123" t="s">
        <v>310</v>
      </c>
      <c r="B114" s="118" t="s">
        <v>73</v>
      </c>
    </row>
    <row r="115" spans="1:2" hidden="1" x14ac:dyDescent="0.2">
      <c r="A115" s="123" t="s">
        <v>232</v>
      </c>
      <c r="B115" s="118" t="s">
        <v>74</v>
      </c>
    </row>
    <row r="116" spans="1:2" hidden="1" x14ac:dyDescent="0.2">
      <c r="A116" s="123" t="s">
        <v>237</v>
      </c>
      <c r="B116" s="118" t="s">
        <v>280</v>
      </c>
    </row>
    <row r="117" spans="1:2" hidden="1" x14ac:dyDescent="0.2">
      <c r="A117" s="123" t="s">
        <v>60</v>
      </c>
      <c r="B117" s="118" t="s">
        <v>216</v>
      </c>
    </row>
    <row r="118" spans="1:2" hidden="1" x14ac:dyDescent="0.2">
      <c r="A118" s="123" t="s">
        <v>62</v>
      </c>
      <c r="B118" s="118" t="s">
        <v>217</v>
      </c>
    </row>
    <row r="119" spans="1:2" hidden="1" x14ac:dyDescent="0.2">
      <c r="A119" s="123" t="s">
        <v>236</v>
      </c>
      <c r="B119" s="118" t="s">
        <v>280</v>
      </c>
    </row>
    <row r="120" spans="1:2" hidden="1" x14ac:dyDescent="0.2">
      <c r="A120" s="123" t="s">
        <v>235</v>
      </c>
      <c r="B120" s="118" t="s">
        <v>280</v>
      </c>
    </row>
    <row r="121" spans="1:2" hidden="1" x14ac:dyDescent="0.2">
      <c r="A121" s="123" t="s">
        <v>226</v>
      </c>
      <c r="B121" s="118" t="s">
        <v>65</v>
      </c>
    </row>
    <row r="122" spans="1:2" hidden="1" x14ac:dyDescent="0.2">
      <c r="A122" s="123" t="s">
        <v>225</v>
      </c>
      <c r="B122" s="118" t="s">
        <v>64</v>
      </c>
    </row>
    <row r="123" spans="1:2" hidden="1" x14ac:dyDescent="0.2">
      <c r="A123" s="123" t="s">
        <v>227</v>
      </c>
      <c r="B123" s="118" t="s">
        <v>66</v>
      </c>
    </row>
    <row r="124" spans="1:2" hidden="1" x14ac:dyDescent="0.2">
      <c r="A124" s="123" t="s">
        <v>228</v>
      </c>
      <c r="B124" s="123" t="s">
        <v>279</v>
      </c>
    </row>
    <row r="125" spans="1:2" hidden="1" x14ac:dyDescent="0.2">
      <c r="A125" s="123" t="s">
        <v>229</v>
      </c>
      <c r="B125" s="123" t="s">
        <v>64</v>
      </c>
    </row>
    <row r="126" spans="1:2" hidden="1" x14ac:dyDescent="0.2">
      <c r="A126" s="123" t="s">
        <v>233</v>
      </c>
      <c r="B126" s="118" t="s">
        <v>234</v>
      </c>
    </row>
    <row r="127" spans="1:2" hidden="1" x14ac:dyDescent="0.2">
      <c r="A127" s="123" t="s">
        <v>75</v>
      </c>
      <c r="B127" s="118" t="s">
        <v>76</v>
      </c>
    </row>
    <row r="128" spans="1:2" hidden="1" x14ac:dyDescent="0.2">
      <c r="A128" s="123" t="s">
        <v>218</v>
      </c>
      <c r="B128" s="123" t="s">
        <v>63</v>
      </c>
    </row>
    <row r="129" spans="2:8" s="101" customFormat="1" hidden="1" x14ac:dyDescent="0.2">
      <c r="B129" s="105"/>
      <c r="C129" s="105"/>
      <c r="H129" s="102"/>
    </row>
  </sheetData>
  <sortState ref="A100:B128">
    <sortCondition ref="A100"/>
  </sortState>
  <mergeCells count="11">
    <mergeCell ref="A1:F1"/>
    <mergeCell ref="A2:F2"/>
    <mergeCell ref="A5:F5"/>
    <mergeCell ref="F3:F4"/>
    <mergeCell ref="A3:A4"/>
    <mergeCell ref="A60:C60"/>
    <mergeCell ref="A61:C61"/>
    <mergeCell ref="A33:F33"/>
    <mergeCell ref="B3:C3"/>
    <mergeCell ref="D3:E3"/>
    <mergeCell ref="A32:C32"/>
  </mergeCells>
  <phoneticPr fontId="0" type="noConversion"/>
  <conditionalFormatting sqref="I1">
    <cfRule type="cellIs" dxfId="2" priority="1" stopIfTrue="1" operator="lessThan">
      <formula>0</formula>
    </cfRule>
  </conditionalFormatting>
  <dataValidations count="2">
    <dataValidation showInputMessage="1" showErrorMessage="1" sqref="B6 B9 B12 B15 B18 B21 B24 B27 B30 B34 B37 B40 B43 B46 B49 B52 B55 B58"/>
    <dataValidation type="list" allowBlank="1" showInputMessage="1" showErrorMessage="1" sqref="A6 A9 A12 A15 A18 A21 A24 A27 A30 A34 A37 A40 A43 A46 A49 A52 A55 A58">
      <formula1>$A$99:$A$128</formula1>
    </dataValidation>
  </dataValidations>
  <pageMargins left="0.71" right="0.16" top="0.59055118110236227" bottom="0.19685039370078741" header="0.31496062992125984" footer="0"/>
  <pageSetup paperSize="9" orientation="portrait" horizontalDpi="300" verticalDpi="300" r:id="rId1"/>
  <headerFooter alignWithMargins="0">
    <oddHeader>&amp;C5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J138"/>
  <sheetViews>
    <sheetView showZeros="0" workbookViewId="0">
      <pane ySplit="3" topLeftCell="A4" activePane="bottomLeft" state="frozen"/>
      <selection pane="bottomLeft" activeCell="O30" sqref="O30"/>
    </sheetView>
  </sheetViews>
  <sheetFormatPr defaultRowHeight="12.75" x14ac:dyDescent="0.2"/>
  <cols>
    <col min="1" max="1" width="41.7109375" customWidth="1"/>
    <col min="2" max="2" width="24.140625" customWidth="1"/>
    <col min="3" max="3" width="6.85546875" customWidth="1"/>
    <col min="4" max="4" width="6.5703125" customWidth="1"/>
    <col min="5" max="5" width="13.42578125" customWidth="1"/>
    <col min="6" max="6" width="9" customWidth="1"/>
    <col min="7" max="7" width="14.85546875" style="59" customWidth="1"/>
    <col min="8" max="9" width="5.85546875" customWidth="1"/>
  </cols>
  <sheetData>
    <row r="1" spans="1:10" ht="13.5" thickBot="1" x14ac:dyDescent="0.25">
      <c r="A1" s="190" t="s">
        <v>298</v>
      </c>
      <c r="B1" s="190"/>
      <c r="C1" s="190"/>
      <c r="D1" s="190"/>
      <c r="E1" s="190"/>
      <c r="G1" s="98" t="s">
        <v>100</v>
      </c>
      <c r="H1" s="60" t="e">
        <f>'4_УЧ-МЕТ'!$I$1</f>
        <v>#VALUE!</v>
      </c>
      <c r="I1" s="59" t="s">
        <v>99</v>
      </c>
      <c r="J1" s="100" t="e">
        <f>'4_УЧ-МЕТ'!$O$1</f>
        <v>#VALUE!</v>
      </c>
    </row>
    <row r="2" spans="1:10" ht="24.95" customHeight="1" x14ac:dyDescent="0.2">
      <c r="A2" s="173" t="s">
        <v>13</v>
      </c>
      <c r="B2" s="199" t="s">
        <v>14</v>
      </c>
      <c r="C2" s="191" t="s">
        <v>15</v>
      </c>
      <c r="D2" s="191"/>
      <c r="E2" s="194" t="s">
        <v>16</v>
      </c>
    </row>
    <row r="3" spans="1:10" ht="13.5" thickBot="1" x14ac:dyDescent="0.25">
      <c r="A3" s="198"/>
      <c r="B3" s="200"/>
      <c r="C3" s="4" t="s">
        <v>4</v>
      </c>
      <c r="D3" s="4" t="s">
        <v>5</v>
      </c>
      <c r="E3" s="195"/>
    </row>
    <row r="4" spans="1:10" x14ac:dyDescent="0.2">
      <c r="A4" s="65">
        <v>0</v>
      </c>
      <c r="B4" s="74"/>
      <c r="C4" s="73"/>
      <c r="D4" s="74"/>
      <c r="E4" s="75"/>
      <c r="G4" s="95">
        <f>LOOKUP(A4,$A$100:$A$104,$B$100:$B$104)</f>
        <v>0</v>
      </c>
    </row>
    <row r="5" spans="1:10" x14ac:dyDescent="0.2">
      <c r="A5" s="22"/>
      <c r="B5" s="86"/>
      <c r="C5" s="86"/>
      <c r="D5" s="86"/>
      <c r="E5" s="87"/>
    </row>
    <row r="6" spans="1:10" x14ac:dyDescent="0.2">
      <c r="A6" s="65"/>
      <c r="B6" s="74"/>
      <c r="C6" s="73"/>
      <c r="D6" s="74"/>
      <c r="E6" s="75"/>
      <c r="G6" s="95">
        <f>LOOKUP(A6,$A$100:$A$104,$B$100:$B$104)</f>
        <v>0</v>
      </c>
    </row>
    <row r="7" spans="1:10" x14ac:dyDescent="0.2">
      <c r="A7" s="22"/>
      <c r="B7" s="86"/>
      <c r="C7" s="86"/>
      <c r="D7" s="86"/>
      <c r="E7" s="87"/>
    </row>
    <row r="8" spans="1:10" x14ac:dyDescent="0.2">
      <c r="A8" s="65"/>
      <c r="B8" s="74"/>
      <c r="C8" s="73"/>
      <c r="D8" s="74"/>
      <c r="E8" s="75"/>
      <c r="G8" s="95">
        <f>LOOKUP(A8,$A$100:$A$104,$B$100:$B$104)</f>
        <v>0</v>
      </c>
    </row>
    <row r="9" spans="1:10" x14ac:dyDescent="0.2">
      <c r="A9" s="22"/>
      <c r="B9" s="86"/>
      <c r="C9" s="86"/>
      <c r="D9" s="86"/>
      <c r="E9" s="87"/>
    </row>
    <row r="10" spans="1:10" x14ac:dyDescent="0.2">
      <c r="A10" s="65"/>
      <c r="B10" s="74"/>
      <c r="C10" s="73"/>
      <c r="D10" s="74"/>
      <c r="E10" s="75"/>
      <c r="G10" s="95">
        <f>LOOKUP(A10,$A$100:$A$104,$B$100:$B$104)</f>
        <v>0</v>
      </c>
    </row>
    <row r="11" spans="1:10" x14ac:dyDescent="0.2">
      <c r="A11" s="22"/>
      <c r="B11" s="86"/>
      <c r="C11" s="86"/>
      <c r="D11" s="86"/>
      <c r="E11" s="87"/>
    </row>
    <row r="12" spans="1:10" x14ac:dyDescent="0.2">
      <c r="A12" s="65"/>
      <c r="B12" s="74"/>
      <c r="C12" s="73"/>
      <c r="D12" s="74"/>
      <c r="E12" s="75"/>
      <c r="G12" s="95">
        <f>LOOKUP(A12,$A$100:$A$104,$B$100:$B$104)</f>
        <v>0</v>
      </c>
    </row>
    <row r="13" spans="1:10" x14ac:dyDescent="0.2">
      <c r="A13" s="22"/>
      <c r="B13" s="86"/>
      <c r="C13" s="86"/>
      <c r="D13" s="86"/>
      <c r="E13" s="87"/>
    </row>
    <row r="14" spans="1:10" x14ac:dyDescent="0.2">
      <c r="A14" s="65"/>
      <c r="B14" s="74"/>
      <c r="C14" s="73"/>
      <c r="D14" s="74"/>
      <c r="E14" s="75"/>
      <c r="G14" s="95">
        <f>LOOKUP(A14,$A$100:$A$104,$B$100:$B$104)</f>
        <v>0</v>
      </c>
    </row>
    <row r="15" spans="1:10" x14ac:dyDescent="0.2">
      <c r="A15" s="22"/>
      <c r="B15" s="86"/>
      <c r="C15" s="86"/>
      <c r="D15" s="86"/>
      <c r="E15" s="87"/>
    </row>
    <row r="16" spans="1:10" x14ac:dyDescent="0.2">
      <c r="A16" s="65"/>
      <c r="B16" s="74"/>
      <c r="C16" s="73"/>
      <c r="D16" s="74"/>
      <c r="E16" s="75"/>
      <c r="G16" s="95">
        <f>LOOKUP(A16,$A$100:$A$104,$B$100:$B$104)</f>
        <v>0</v>
      </c>
    </row>
    <row r="17" spans="1:7" x14ac:dyDescent="0.2">
      <c r="A17" s="22"/>
      <c r="B17" s="86"/>
      <c r="C17" s="86"/>
      <c r="D17" s="86"/>
      <c r="E17" s="87"/>
    </row>
    <row r="18" spans="1:7" x14ac:dyDescent="0.2">
      <c r="A18" s="65"/>
      <c r="B18" s="74"/>
      <c r="C18" s="73"/>
      <c r="D18" s="74"/>
      <c r="E18" s="75"/>
      <c r="G18" s="95">
        <f>LOOKUP(A18,$A$100:$A$104,$B$100:$B$104)</f>
        <v>0</v>
      </c>
    </row>
    <row r="19" spans="1:7" x14ac:dyDescent="0.2">
      <c r="A19" s="22"/>
      <c r="B19" s="86"/>
      <c r="C19" s="86"/>
      <c r="D19" s="86"/>
      <c r="E19" s="87"/>
    </row>
    <row r="20" spans="1:7" x14ac:dyDescent="0.2">
      <c r="A20" s="65"/>
      <c r="B20" s="74"/>
      <c r="C20" s="73"/>
      <c r="D20" s="74"/>
      <c r="E20" s="75"/>
      <c r="G20" s="95">
        <f>LOOKUP(A20,$A$100:$A$104,$B$100:$B$104)</f>
        <v>0</v>
      </c>
    </row>
    <row r="21" spans="1:7" x14ac:dyDescent="0.2">
      <c r="A21" s="22"/>
      <c r="B21" s="86"/>
      <c r="C21" s="86"/>
      <c r="D21" s="86"/>
      <c r="E21" s="87"/>
    </row>
    <row r="22" spans="1:7" x14ac:dyDescent="0.2">
      <c r="A22" s="65"/>
      <c r="B22" s="74"/>
      <c r="C22" s="73"/>
      <c r="D22" s="74"/>
      <c r="E22" s="75"/>
      <c r="G22" s="95">
        <f>LOOKUP(A22,$A$100:$A$104,$B$100:$B$104)</f>
        <v>0</v>
      </c>
    </row>
    <row r="23" spans="1:7" x14ac:dyDescent="0.2">
      <c r="A23" s="22"/>
      <c r="B23" s="86"/>
      <c r="C23" s="86"/>
      <c r="D23" s="86"/>
      <c r="E23" s="87"/>
    </row>
    <row r="24" spans="1:7" x14ac:dyDescent="0.2">
      <c r="A24" s="65"/>
      <c r="B24" s="74"/>
      <c r="C24" s="73"/>
      <c r="D24" s="74"/>
      <c r="E24" s="75"/>
      <c r="G24" s="95">
        <f>LOOKUP(A24,$A$100:$A$104,$B$100:$B$104)</f>
        <v>0</v>
      </c>
    </row>
    <row r="25" spans="1:7" x14ac:dyDescent="0.2">
      <c r="A25" s="22"/>
      <c r="B25" s="86"/>
      <c r="C25" s="86"/>
      <c r="D25" s="86"/>
      <c r="E25" s="87"/>
    </row>
    <row r="26" spans="1:7" x14ac:dyDescent="0.2">
      <c r="A26" s="65"/>
      <c r="B26" s="74"/>
      <c r="C26" s="73"/>
      <c r="D26" s="74"/>
      <c r="E26" s="75"/>
      <c r="G26" s="95">
        <f>LOOKUP(A26,$A$100:$A$104,$B$100:$B$104)</f>
        <v>0</v>
      </c>
    </row>
    <row r="27" spans="1:7" x14ac:dyDescent="0.2">
      <c r="A27" s="22"/>
      <c r="B27" s="86"/>
      <c r="C27" s="86"/>
      <c r="D27" s="86"/>
      <c r="E27" s="87"/>
    </row>
    <row r="28" spans="1:7" x14ac:dyDescent="0.2">
      <c r="A28" s="65"/>
      <c r="B28" s="74"/>
      <c r="C28" s="73"/>
      <c r="D28" s="74"/>
      <c r="E28" s="75"/>
      <c r="G28" s="95">
        <f>LOOKUP(A28,$A$100:$A$104,$B$100:$B$104)</f>
        <v>0</v>
      </c>
    </row>
    <row r="29" spans="1:7" ht="13.5" thickBot="1" x14ac:dyDescent="0.25">
      <c r="A29" s="24"/>
      <c r="B29" s="88"/>
      <c r="C29" s="88"/>
      <c r="D29" s="88"/>
      <c r="E29" s="89"/>
    </row>
    <row r="30" spans="1:7" ht="13.5" thickBot="1" x14ac:dyDescent="0.25">
      <c r="A30" s="159" t="s">
        <v>17</v>
      </c>
      <c r="B30" s="161"/>
      <c r="C30" s="8">
        <f>SUM(C4:C29)</f>
        <v>0</v>
      </c>
      <c r="D30" s="7"/>
      <c r="E30" s="26"/>
    </row>
    <row r="31" spans="1:7" ht="13.5" thickBot="1" x14ac:dyDescent="0.25">
      <c r="A31" s="190" t="s">
        <v>18</v>
      </c>
      <c r="B31" s="190"/>
      <c r="C31" s="190"/>
      <c r="D31" s="190"/>
      <c r="E31" s="190"/>
    </row>
    <row r="32" spans="1:7" ht="25.5" customHeight="1" x14ac:dyDescent="0.2">
      <c r="A32" s="201" t="s">
        <v>19</v>
      </c>
      <c r="B32" s="202"/>
      <c r="C32" s="191" t="s">
        <v>15</v>
      </c>
      <c r="D32" s="191"/>
      <c r="E32" s="192" t="s">
        <v>16</v>
      </c>
    </row>
    <row r="33" spans="1:7" ht="13.5" thickBot="1" x14ac:dyDescent="0.25">
      <c r="A33" s="203"/>
      <c r="B33" s="204"/>
      <c r="C33" s="4" t="s">
        <v>4</v>
      </c>
      <c r="D33" s="4" t="s">
        <v>5</v>
      </c>
      <c r="E33" s="193"/>
    </row>
    <row r="34" spans="1:7" x14ac:dyDescent="0.2">
      <c r="A34" s="205">
        <v>0</v>
      </c>
      <c r="B34" s="206"/>
      <c r="C34" s="82"/>
      <c r="D34" s="83"/>
      <c r="E34" s="84"/>
      <c r="G34" s="95">
        <f>LOOKUP(A34,$A$109:$A$137,$B$109:$B$137)</f>
        <v>0</v>
      </c>
    </row>
    <row r="35" spans="1:7" x14ac:dyDescent="0.2">
      <c r="A35" s="187"/>
      <c r="B35" s="149"/>
      <c r="C35" s="85"/>
      <c r="D35" s="86"/>
      <c r="E35" s="87"/>
    </row>
    <row r="36" spans="1:7" x14ac:dyDescent="0.2">
      <c r="A36" s="188"/>
      <c r="B36" s="189"/>
      <c r="C36" s="82"/>
      <c r="D36" s="83"/>
      <c r="E36" s="84"/>
      <c r="G36" s="95">
        <f>LOOKUP(A36,$A$109:$A$137,$B$109:$B$137)</f>
        <v>0</v>
      </c>
    </row>
    <row r="37" spans="1:7" x14ac:dyDescent="0.2">
      <c r="A37" s="187"/>
      <c r="B37" s="149"/>
      <c r="C37" s="85"/>
      <c r="D37" s="86"/>
      <c r="E37" s="87"/>
    </row>
    <row r="38" spans="1:7" x14ac:dyDescent="0.2">
      <c r="A38" s="188"/>
      <c r="B38" s="189"/>
      <c r="C38" s="82"/>
      <c r="D38" s="83"/>
      <c r="E38" s="84"/>
      <c r="G38" s="95">
        <f>LOOKUP(A38,$A$109:$A$137,$B$109:$B$137)</f>
        <v>0</v>
      </c>
    </row>
    <row r="39" spans="1:7" x14ac:dyDescent="0.2">
      <c r="A39" s="187"/>
      <c r="B39" s="149"/>
      <c r="C39" s="85"/>
      <c r="D39" s="86"/>
      <c r="E39" s="87"/>
    </row>
    <row r="40" spans="1:7" x14ac:dyDescent="0.2">
      <c r="A40" s="188"/>
      <c r="B40" s="189"/>
      <c r="C40" s="82"/>
      <c r="D40" s="83"/>
      <c r="E40" s="84"/>
      <c r="G40" s="95">
        <f>LOOKUP(A40,$A$109:$A$137,$B$109:$B$137)</f>
        <v>0</v>
      </c>
    </row>
    <row r="41" spans="1:7" x14ac:dyDescent="0.2">
      <c r="A41" s="187"/>
      <c r="B41" s="149"/>
      <c r="C41" s="85"/>
      <c r="D41" s="86"/>
      <c r="E41" s="87"/>
    </row>
    <row r="42" spans="1:7" x14ac:dyDescent="0.2">
      <c r="A42" s="188"/>
      <c r="B42" s="189"/>
      <c r="C42" s="82"/>
      <c r="D42" s="83"/>
      <c r="E42" s="84"/>
      <c r="G42" s="95">
        <f>LOOKUP(A42,$A$109:$A$137,$B$109:$B$137)</f>
        <v>0</v>
      </c>
    </row>
    <row r="43" spans="1:7" x14ac:dyDescent="0.2">
      <c r="A43" s="187"/>
      <c r="B43" s="149"/>
      <c r="C43" s="85"/>
      <c r="D43" s="86"/>
      <c r="E43" s="87"/>
    </row>
    <row r="44" spans="1:7" x14ac:dyDescent="0.2">
      <c r="A44" s="188"/>
      <c r="B44" s="189"/>
      <c r="C44" s="82"/>
      <c r="D44" s="83"/>
      <c r="E44" s="84"/>
      <c r="G44" s="95">
        <f>LOOKUP(A44,$A$109:$A$137,$B$109:$B$137)</f>
        <v>0</v>
      </c>
    </row>
    <row r="45" spans="1:7" x14ac:dyDescent="0.2">
      <c r="A45" s="187"/>
      <c r="B45" s="149"/>
      <c r="C45" s="85"/>
      <c r="D45" s="86"/>
      <c r="E45" s="87"/>
    </row>
    <row r="46" spans="1:7" x14ac:dyDescent="0.2">
      <c r="A46" s="188"/>
      <c r="B46" s="189"/>
      <c r="C46" s="82"/>
      <c r="D46" s="83"/>
      <c r="E46" s="84"/>
      <c r="G46" s="95">
        <f>LOOKUP(A46,$A$109:$A$137,$B$109:$B$137)</f>
        <v>0</v>
      </c>
    </row>
    <row r="47" spans="1:7" x14ac:dyDescent="0.2">
      <c r="A47" s="187"/>
      <c r="B47" s="149"/>
      <c r="C47" s="85"/>
      <c r="D47" s="86"/>
      <c r="E47" s="87"/>
    </row>
    <row r="48" spans="1:7" x14ac:dyDescent="0.2">
      <c r="A48" s="188"/>
      <c r="B48" s="189"/>
      <c r="C48" s="82"/>
      <c r="D48" s="83"/>
      <c r="E48" s="84"/>
      <c r="G48" s="95">
        <f>LOOKUP(A48,$A$109:$A$137,$B$109:$B$137)</f>
        <v>0</v>
      </c>
    </row>
    <row r="49" spans="1:7" x14ac:dyDescent="0.2">
      <c r="A49" s="187"/>
      <c r="B49" s="149"/>
      <c r="C49" s="85"/>
      <c r="D49" s="86"/>
      <c r="E49" s="87"/>
    </row>
    <row r="50" spans="1:7" x14ac:dyDescent="0.2">
      <c r="A50" s="188"/>
      <c r="B50" s="189"/>
      <c r="C50" s="82"/>
      <c r="D50" s="83"/>
      <c r="E50" s="84"/>
      <c r="G50" s="95">
        <f>LOOKUP(A50,$A$109:$A$137,$B$109:$B$137)</f>
        <v>0</v>
      </c>
    </row>
    <row r="51" spans="1:7" x14ac:dyDescent="0.2">
      <c r="A51" s="187"/>
      <c r="B51" s="149"/>
      <c r="C51" s="85"/>
      <c r="D51" s="86"/>
      <c r="E51" s="87"/>
    </row>
    <row r="52" spans="1:7" x14ac:dyDescent="0.2">
      <c r="A52" s="188"/>
      <c r="B52" s="189"/>
      <c r="C52" s="82"/>
      <c r="D52" s="83"/>
      <c r="E52" s="84"/>
      <c r="G52" s="95">
        <f>LOOKUP(A52,$A$109:$A$137,$B$109:$B$137)</f>
        <v>0</v>
      </c>
    </row>
    <row r="53" spans="1:7" x14ac:dyDescent="0.2">
      <c r="A53" s="187"/>
      <c r="B53" s="149"/>
      <c r="C53" s="85"/>
      <c r="D53" s="86"/>
      <c r="E53" s="87"/>
    </row>
    <row r="54" spans="1:7" x14ac:dyDescent="0.2">
      <c r="A54" s="188"/>
      <c r="B54" s="189"/>
      <c r="C54" s="82"/>
      <c r="D54" s="83"/>
      <c r="E54" s="84"/>
      <c r="G54" s="95">
        <f>LOOKUP(A54,$A$109:$A$137,$B$109:$B$137)</f>
        <v>0</v>
      </c>
    </row>
    <row r="55" spans="1:7" x14ac:dyDescent="0.2">
      <c r="A55" s="187"/>
      <c r="B55" s="149"/>
      <c r="C55" s="85"/>
      <c r="D55" s="86"/>
      <c r="E55" s="87"/>
    </row>
    <row r="56" spans="1:7" x14ac:dyDescent="0.2">
      <c r="A56" s="188"/>
      <c r="B56" s="189"/>
      <c r="C56" s="82"/>
      <c r="D56" s="83"/>
      <c r="E56" s="84"/>
      <c r="G56" s="95">
        <f>LOOKUP(A56,$A$109:$A$137,$B$109:$B$137)</f>
        <v>0</v>
      </c>
    </row>
    <row r="57" spans="1:7" x14ac:dyDescent="0.2">
      <c r="A57" s="187"/>
      <c r="B57" s="149"/>
      <c r="C57" s="85"/>
      <c r="D57" s="86"/>
      <c r="E57" s="87"/>
    </row>
    <row r="58" spans="1:7" x14ac:dyDescent="0.2">
      <c r="A58" s="188"/>
      <c r="B58" s="189"/>
      <c r="C58" s="82"/>
      <c r="D58" s="83"/>
      <c r="E58" s="84"/>
      <c r="G58" s="95">
        <f>LOOKUP(A58,$A$109:$A$137,$B$109:$B$137)</f>
        <v>0</v>
      </c>
    </row>
    <row r="59" spans="1:7" ht="13.5" thickBot="1" x14ac:dyDescent="0.25">
      <c r="A59" s="207"/>
      <c r="B59" s="208"/>
      <c r="C59" s="66"/>
      <c r="D59" s="88"/>
      <c r="E59" s="89"/>
    </row>
    <row r="60" spans="1:7" ht="13.5" thickBot="1" x14ac:dyDescent="0.25">
      <c r="A60" s="196" t="s">
        <v>17</v>
      </c>
      <c r="B60" s="197"/>
      <c r="C60" s="8">
        <f>SUM(C34:C59)</f>
        <v>0</v>
      </c>
      <c r="D60" s="7"/>
      <c r="E60" s="26"/>
    </row>
    <row r="81" spans="1:4" x14ac:dyDescent="0.2">
      <c r="A81" s="61"/>
      <c r="B81" s="61"/>
      <c r="C81" s="61"/>
      <c r="D81" s="61"/>
    </row>
    <row r="82" spans="1:4" x14ac:dyDescent="0.2">
      <c r="A82" s="61"/>
    </row>
    <row r="83" spans="1:4" x14ac:dyDescent="0.2">
      <c r="A83" s="61"/>
    </row>
    <row r="84" spans="1:4" x14ac:dyDescent="0.2">
      <c r="A84" s="61"/>
    </row>
    <row r="98" spans="1:7" s="101" customFormat="1" ht="11.25" hidden="1" customHeight="1" x14ac:dyDescent="0.2">
      <c r="G98" s="102"/>
    </row>
    <row r="99" spans="1:7" hidden="1" x14ac:dyDescent="0.2">
      <c r="A99" s="59" t="s">
        <v>19</v>
      </c>
      <c r="B99" s="59" t="s">
        <v>77</v>
      </c>
    </row>
    <row r="100" spans="1:7" hidden="1" x14ac:dyDescent="0.2">
      <c r="A100" s="56">
        <v>0</v>
      </c>
      <c r="B100" s="56">
        <v>0</v>
      </c>
    </row>
    <row r="101" spans="1:7" hidden="1" x14ac:dyDescent="0.2">
      <c r="A101" s="57" t="s">
        <v>281</v>
      </c>
      <c r="B101" s="57" t="s">
        <v>80</v>
      </c>
    </row>
    <row r="102" spans="1:7" hidden="1" x14ac:dyDescent="0.2">
      <c r="A102" s="57" t="s">
        <v>238</v>
      </c>
      <c r="B102" s="57" t="s">
        <v>239</v>
      </c>
    </row>
    <row r="103" spans="1:7" hidden="1" x14ac:dyDescent="0.2">
      <c r="A103" s="57" t="s">
        <v>81</v>
      </c>
      <c r="B103" s="57" t="s">
        <v>78</v>
      </c>
    </row>
    <row r="104" spans="1:7" hidden="1" x14ac:dyDescent="0.2">
      <c r="A104" s="57" t="s">
        <v>241</v>
      </c>
      <c r="B104" s="57" t="s">
        <v>240</v>
      </c>
    </row>
    <row r="105" spans="1:7" hidden="1" x14ac:dyDescent="0.2">
      <c r="A105" s="62"/>
      <c r="B105" s="6"/>
    </row>
    <row r="106" spans="1:7" hidden="1" x14ac:dyDescent="0.2">
      <c r="A106" s="62"/>
      <c r="B106" s="56"/>
    </row>
    <row r="107" spans="1:7" hidden="1" x14ac:dyDescent="0.2">
      <c r="A107" s="62"/>
      <c r="B107" s="56"/>
    </row>
    <row r="108" spans="1:7" hidden="1" x14ac:dyDescent="0.2">
      <c r="A108" s="59" t="s">
        <v>19</v>
      </c>
      <c r="B108" s="59" t="s">
        <v>77</v>
      </c>
    </row>
    <row r="109" spans="1:7" hidden="1" x14ac:dyDescent="0.2">
      <c r="A109" s="57">
        <v>0</v>
      </c>
      <c r="B109" s="57">
        <v>0</v>
      </c>
    </row>
    <row r="110" spans="1:7" ht="25.5" hidden="1" x14ac:dyDescent="0.2">
      <c r="A110" s="56" t="s">
        <v>266</v>
      </c>
      <c r="B110" s="57" t="s">
        <v>265</v>
      </c>
    </row>
    <row r="111" spans="1:7" ht="25.5" hidden="1" x14ac:dyDescent="0.2">
      <c r="A111" s="125" t="s">
        <v>276</v>
      </c>
      <c r="B111" s="122" t="s">
        <v>79</v>
      </c>
    </row>
    <row r="112" spans="1:7" ht="25.5" hidden="1" x14ac:dyDescent="0.2">
      <c r="A112" s="125" t="s">
        <v>274</v>
      </c>
      <c r="B112" s="122" t="s">
        <v>79</v>
      </c>
    </row>
    <row r="113" spans="1:8" ht="25.5" hidden="1" x14ac:dyDescent="0.2">
      <c r="A113" s="125" t="s">
        <v>275</v>
      </c>
      <c r="B113" s="122" t="s">
        <v>79</v>
      </c>
    </row>
    <row r="114" spans="1:8" ht="25.5" hidden="1" x14ac:dyDescent="0.2">
      <c r="A114" s="125" t="s">
        <v>271</v>
      </c>
      <c r="B114" s="122" t="s">
        <v>272</v>
      </c>
    </row>
    <row r="115" spans="1:8" ht="38.25" hidden="1" x14ac:dyDescent="0.2">
      <c r="A115" s="125" t="s">
        <v>282</v>
      </c>
      <c r="B115" s="57" t="s">
        <v>270</v>
      </c>
    </row>
    <row r="116" spans="1:8" ht="25.5" hidden="1" x14ac:dyDescent="0.2">
      <c r="A116" s="125" t="s">
        <v>273</v>
      </c>
      <c r="B116" s="122" t="s">
        <v>89</v>
      </c>
    </row>
    <row r="117" spans="1:8" ht="25.5" hidden="1" x14ac:dyDescent="0.2">
      <c r="A117" s="125" t="s">
        <v>263</v>
      </c>
      <c r="B117" s="57" t="s">
        <v>264</v>
      </c>
    </row>
    <row r="118" spans="1:8" ht="25.5" hidden="1" x14ac:dyDescent="0.2">
      <c r="A118" s="128" t="s">
        <v>268</v>
      </c>
      <c r="B118" s="122" t="s">
        <v>79</v>
      </c>
    </row>
    <row r="119" spans="1:8" ht="25.5" hidden="1" x14ac:dyDescent="0.2">
      <c r="A119" s="125" t="s">
        <v>269</v>
      </c>
      <c r="B119" s="123" t="s">
        <v>78</v>
      </c>
    </row>
    <row r="120" spans="1:8" ht="25.5" hidden="1" x14ac:dyDescent="0.2">
      <c r="A120" s="56" t="s">
        <v>267</v>
      </c>
      <c r="B120" s="122" t="s">
        <v>79</v>
      </c>
    </row>
    <row r="121" spans="1:8" ht="38.25" hidden="1" x14ac:dyDescent="0.2">
      <c r="A121" s="125" t="s">
        <v>261</v>
      </c>
      <c r="B121" s="122" t="s">
        <v>88</v>
      </c>
    </row>
    <row r="122" spans="1:8" ht="25.5" hidden="1" x14ac:dyDescent="0.2">
      <c r="A122" s="125" t="s">
        <v>262</v>
      </c>
      <c r="B122" s="123" t="s">
        <v>90</v>
      </c>
    </row>
    <row r="123" spans="1:8" ht="25.5" hidden="1" x14ac:dyDescent="0.2">
      <c r="A123" s="125" t="s">
        <v>260</v>
      </c>
      <c r="B123" s="122" t="s">
        <v>89</v>
      </c>
    </row>
    <row r="124" spans="1:8" hidden="1" x14ac:dyDescent="0.2">
      <c r="A124" s="125" t="s">
        <v>249</v>
      </c>
      <c r="B124" s="123" t="s">
        <v>87</v>
      </c>
    </row>
    <row r="125" spans="1:8" ht="25.5" hidden="1" x14ac:dyDescent="0.2">
      <c r="A125" s="125" t="s">
        <v>248</v>
      </c>
      <c r="B125" s="57" t="s">
        <v>86</v>
      </c>
    </row>
    <row r="126" spans="1:8" hidden="1" x14ac:dyDescent="0.2">
      <c r="A126" s="125" t="s">
        <v>84</v>
      </c>
      <c r="B126" s="123" t="s">
        <v>85</v>
      </c>
    </row>
    <row r="127" spans="1:8" ht="25.5" hidden="1" x14ac:dyDescent="0.2">
      <c r="A127" s="125" t="s">
        <v>243</v>
      </c>
      <c r="B127" s="122" t="s">
        <v>83</v>
      </c>
      <c r="G127"/>
      <c r="H127" s="59"/>
    </row>
    <row r="128" spans="1:8" ht="25.5" hidden="1" x14ac:dyDescent="0.2">
      <c r="A128" s="125" t="s">
        <v>242</v>
      </c>
      <c r="B128" s="122" t="s">
        <v>82</v>
      </c>
    </row>
    <row r="129" spans="1:8" hidden="1" x14ac:dyDescent="0.2">
      <c r="A129" s="125" t="s">
        <v>244</v>
      </c>
      <c r="B129" s="123" t="s">
        <v>245</v>
      </c>
    </row>
    <row r="130" spans="1:8" ht="38.25" hidden="1" x14ac:dyDescent="0.2">
      <c r="A130" s="127" t="s">
        <v>252</v>
      </c>
      <c r="B130" s="122" t="s">
        <v>253</v>
      </c>
    </row>
    <row r="131" spans="1:8" ht="38.25" hidden="1" x14ac:dyDescent="0.2">
      <c r="A131" s="127" t="s">
        <v>257</v>
      </c>
      <c r="B131" s="122" t="s">
        <v>254</v>
      </c>
    </row>
    <row r="132" spans="1:8" ht="38.25" hidden="1" x14ac:dyDescent="0.2">
      <c r="A132" s="127" t="s">
        <v>256</v>
      </c>
      <c r="B132" s="123" t="s">
        <v>255</v>
      </c>
      <c r="G132"/>
      <c r="H132" s="59"/>
    </row>
    <row r="133" spans="1:8" ht="25.5" hidden="1" x14ac:dyDescent="0.2">
      <c r="A133" s="125" t="s">
        <v>246</v>
      </c>
      <c r="B133" s="57" t="s">
        <v>247</v>
      </c>
      <c r="G133"/>
      <c r="H133" s="59"/>
    </row>
    <row r="134" spans="1:8" ht="38.25" hidden="1" x14ac:dyDescent="0.2">
      <c r="A134" s="125" t="s">
        <v>258</v>
      </c>
      <c r="B134" s="122" t="s">
        <v>259</v>
      </c>
      <c r="G134"/>
      <c r="H134" s="59"/>
    </row>
    <row r="135" spans="1:8" ht="51" hidden="1" x14ac:dyDescent="0.2">
      <c r="A135" s="125" t="s">
        <v>250</v>
      </c>
      <c r="B135" s="57" t="s">
        <v>251</v>
      </c>
      <c r="G135"/>
      <c r="H135" s="59"/>
    </row>
    <row r="136" spans="1:8" ht="38.25" hidden="1" x14ac:dyDescent="0.2">
      <c r="A136" s="125" t="s">
        <v>327</v>
      </c>
      <c r="B136" s="57" t="s">
        <v>270</v>
      </c>
      <c r="G136"/>
      <c r="H136" s="59"/>
    </row>
    <row r="137" spans="1:8" ht="25.5" hidden="1" x14ac:dyDescent="0.2">
      <c r="A137" s="125" t="s">
        <v>277</v>
      </c>
      <c r="B137" s="122" t="s">
        <v>278</v>
      </c>
      <c r="G137"/>
      <c r="H137" s="59"/>
    </row>
    <row r="138" spans="1:8" s="101" customFormat="1" hidden="1" x14ac:dyDescent="0.2">
      <c r="G138" s="102"/>
    </row>
  </sheetData>
  <sortState ref="A110:B136">
    <sortCondition ref="A110"/>
  </sortState>
  <mergeCells count="37">
    <mergeCell ref="A60:B60"/>
    <mergeCell ref="A2:A3"/>
    <mergeCell ref="B2:B3"/>
    <mergeCell ref="A32:B33"/>
    <mergeCell ref="A34:B34"/>
    <mergeCell ref="A36:B36"/>
    <mergeCell ref="A38:B38"/>
    <mergeCell ref="A40:B40"/>
    <mergeCell ref="A42:B42"/>
    <mergeCell ref="A44:B44"/>
    <mergeCell ref="A58:B58"/>
    <mergeCell ref="A59:B59"/>
    <mergeCell ref="A46:B46"/>
    <mergeCell ref="A48:B48"/>
    <mergeCell ref="A50:B50"/>
    <mergeCell ref="A52:B52"/>
    <mergeCell ref="A1:E1"/>
    <mergeCell ref="C32:D32"/>
    <mergeCell ref="E32:E33"/>
    <mergeCell ref="E2:E3"/>
    <mergeCell ref="A30:B30"/>
    <mergeCell ref="C2:D2"/>
    <mergeCell ref="A31:E31"/>
    <mergeCell ref="A51:B51"/>
    <mergeCell ref="A53:B53"/>
    <mergeCell ref="A55:B55"/>
    <mergeCell ref="A57:B57"/>
    <mergeCell ref="A56:B56"/>
    <mergeCell ref="A54:B54"/>
    <mergeCell ref="A43:B43"/>
    <mergeCell ref="A45:B45"/>
    <mergeCell ref="A47:B47"/>
    <mergeCell ref="A49:B49"/>
    <mergeCell ref="A35:B35"/>
    <mergeCell ref="A37:B37"/>
    <mergeCell ref="A39:B39"/>
    <mergeCell ref="A41:B41"/>
  </mergeCells>
  <phoneticPr fontId="0" type="noConversion"/>
  <conditionalFormatting sqref="H1">
    <cfRule type="cellIs" dxfId="1" priority="1" stopIfTrue="1" operator="lessThan">
      <formula>0</formula>
    </cfRule>
  </conditionalFormatting>
  <dataValidations count="2">
    <dataValidation type="list" allowBlank="1" showInputMessage="1" showErrorMessage="1" sqref="A4 A6 A8 A10 A12 A14 A16 A18 A20 A22 A24 A26 A28">
      <formula1>$A$100:$A$104</formula1>
    </dataValidation>
    <dataValidation type="list" allowBlank="1" showInputMessage="1" showErrorMessage="1" sqref="A34 A58 A56 A54 A52 A50 A48 A46 A44 A42 A40 A38 A36">
      <formula1>$A$109:$A$137</formula1>
    </dataValidation>
  </dataValidations>
  <pageMargins left="0.34" right="0.39370078740157483" top="0.59055118110236227" bottom="0.19685039370078741" header="0.31496062992125984" footer="0"/>
  <pageSetup paperSize="9" orientation="portrait" verticalDpi="300" r:id="rId1"/>
  <headerFooter alignWithMargins="0">
    <oddHeader>&amp;C6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K139"/>
  <sheetViews>
    <sheetView showZeros="0" workbookViewId="0">
      <pane ySplit="3" topLeftCell="A10" activePane="bottomLeft" state="frozen"/>
      <selection pane="bottomLeft" activeCell="A40" sqref="A40:B40"/>
    </sheetView>
  </sheetViews>
  <sheetFormatPr defaultRowHeight="12.75" x14ac:dyDescent="0.2"/>
  <cols>
    <col min="1" max="1" width="40.140625" customWidth="1"/>
    <col min="2" max="2" width="22.28515625" customWidth="1"/>
    <col min="3" max="3" width="7.5703125" customWidth="1"/>
    <col min="4" max="4" width="7.42578125" customWidth="1"/>
    <col min="5" max="5" width="12.7109375" customWidth="1"/>
    <col min="6" max="6" width="10.42578125" customWidth="1"/>
    <col min="7" max="7" width="14.140625" style="59" customWidth="1"/>
    <col min="8" max="8" width="9.85546875" customWidth="1"/>
  </cols>
  <sheetData>
    <row r="1" spans="1:10" ht="13.5" thickBot="1" x14ac:dyDescent="0.25">
      <c r="A1" s="190" t="s">
        <v>299</v>
      </c>
      <c r="B1" s="190"/>
      <c r="C1" s="190"/>
      <c r="D1" s="190"/>
      <c r="E1" s="190"/>
      <c r="F1" s="63"/>
      <c r="G1" s="98" t="s">
        <v>100</v>
      </c>
      <c r="H1" s="60" t="e">
        <f>'4_УЧ-МЕТ'!$I$1</f>
        <v>#VALUE!</v>
      </c>
      <c r="I1" s="59" t="s">
        <v>99</v>
      </c>
      <c r="J1" s="100" t="e">
        <f>'4_УЧ-МЕТ'!$O$1</f>
        <v>#VALUE!</v>
      </c>
    </row>
    <row r="2" spans="1:10" ht="24.75" customHeight="1" x14ac:dyDescent="0.2">
      <c r="A2" s="201" t="s">
        <v>19</v>
      </c>
      <c r="B2" s="202"/>
      <c r="C2" s="233" t="s">
        <v>15</v>
      </c>
      <c r="D2" s="234"/>
      <c r="E2" s="192" t="s">
        <v>16</v>
      </c>
    </row>
    <row r="3" spans="1:10" ht="13.5" thickBot="1" x14ac:dyDescent="0.25">
      <c r="A3" s="223"/>
      <c r="B3" s="224"/>
      <c r="C3" s="13" t="s">
        <v>4</v>
      </c>
      <c r="D3" s="4" t="s">
        <v>5</v>
      </c>
      <c r="E3" s="193"/>
    </row>
    <row r="4" spans="1:10" x14ac:dyDescent="0.2">
      <c r="A4" s="205">
        <v>0</v>
      </c>
      <c r="B4" s="206"/>
      <c r="C4" s="64"/>
      <c r="D4" s="83"/>
      <c r="E4" s="84"/>
      <c r="G4" s="95">
        <f>LOOKUP(A4,$A$106:$A$111,$B$106:$B$111)</f>
        <v>0</v>
      </c>
    </row>
    <row r="5" spans="1:10" x14ac:dyDescent="0.2">
      <c r="A5" s="187"/>
      <c r="B5" s="149"/>
      <c r="C5" s="90"/>
      <c r="D5" s="86"/>
      <c r="E5" s="87"/>
    </row>
    <row r="6" spans="1:10" x14ac:dyDescent="0.2">
      <c r="A6" s="188">
        <v>0</v>
      </c>
      <c r="B6" s="189"/>
      <c r="C6" s="64"/>
      <c r="D6" s="83"/>
      <c r="E6" s="84"/>
      <c r="G6" s="95">
        <f>LOOKUP(A6,$A$106:$A$111,$B$106:$B$111)</f>
        <v>0</v>
      </c>
    </row>
    <row r="7" spans="1:10" x14ac:dyDescent="0.2">
      <c r="A7" s="187"/>
      <c r="B7" s="149"/>
      <c r="C7" s="90"/>
      <c r="D7" s="86"/>
      <c r="E7" s="87"/>
    </row>
    <row r="8" spans="1:10" x14ac:dyDescent="0.2">
      <c r="A8" s="188">
        <v>0</v>
      </c>
      <c r="B8" s="189"/>
      <c r="C8" s="64"/>
      <c r="D8" s="83"/>
      <c r="E8" s="84"/>
      <c r="G8" s="95">
        <f>LOOKUP(A8,$A$106:$A$111,$B$106:$B$111)</f>
        <v>0</v>
      </c>
    </row>
    <row r="9" spans="1:10" x14ac:dyDescent="0.2">
      <c r="A9" s="187"/>
      <c r="B9" s="149"/>
      <c r="C9" s="90"/>
      <c r="D9" s="86"/>
      <c r="E9" s="87"/>
    </row>
    <row r="10" spans="1:10" x14ac:dyDescent="0.2">
      <c r="A10" s="188">
        <v>0</v>
      </c>
      <c r="B10" s="189"/>
      <c r="C10" s="64"/>
      <c r="D10" s="83"/>
      <c r="E10" s="84"/>
      <c r="G10" s="95">
        <f>LOOKUP(A10,$A$106:$A$111,$B$106:$B$111)</f>
        <v>0</v>
      </c>
    </row>
    <row r="11" spans="1:10" x14ac:dyDescent="0.2">
      <c r="A11" s="187"/>
      <c r="B11" s="149"/>
      <c r="C11" s="90"/>
      <c r="D11" s="86"/>
      <c r="E11" s="87"/>
    </row>
    <row r="12" spans="1:10" x14ac:dyDescent="0.2">
      <c r="A12" s="188">
        <v>0</v>
      </c>
      <c r="B12" s="189"/>
      <c r="C12" s="64"/>
      <c r="D12" s="83"/>
      <c r="E12" s="84"/>
      <c r="G12" s="95">
        <f>LOOKUP(A12,$A$106:$A$111,$B$106:$B$111)</f>
        <v>0</v>
      </c>
    </row>
    <row r="13" spans="1:10" x14ac:dyDescent="0.2">
      <c r="A13" s="187"/>
      <c r="B13" s="149"/>
      <c r="C13" s="90"/>
      <c r="D13" s="86"/>
      <c r="E13" s="87"/>
    </row>
    <row r="14" spans="1:10" x14ac:dyDescent="0.2">
      <c r="A14" s="188">
        <v>0</v>
      </c>
      <c r="B14" s="189"/>
      <c r="C14" s="64"/>
      <c r="D14" s="83"/>
      <c r="E14" s="84"/>
      <c r="G14" s="95">
        <f>LOOKUP(A14,$A$106:$A$111,$B$106:$B$111)</f>
        <v>0</v>
      </c>
    </row>
    <row r="15" spans="1:10" x14ac:dyDescent="0.2">
      <c r="A15" s="210"/>
      <c r="B15" s="211"/>
      <c r="C15" s="90"/>
      <c r="D15" s="86"/>
      <c r="E15" s="87"/>
    </row>
    <row r="16" spans="1:10" x14ac:dyDescent="0.2">
      <c r="A16" s="188">
        <v>0</v>
      </c>
      <c r="B16" s="189"/>
      <c r="C16" s="64"/>
      <c r="D16" s="83"/>
      <c r="E16" s="84"/>
      <c r="G16" s="95">
        <f>LOOKUP(A16,$A$106:$A$111,$B$106:$B$111)</f>
        <v>0</v>
      </c>
    </row>
    <row r="17" spans="1:11" ht="13.5" thickBot="1" x14ac:dyDescent="0.25">
      <c r="A17" s="207"/>
      <c r="B17" s="208"/>
      <c r="C17" s="14"/>
      <c r="D17" s="3"/>
      <c r="E17" s="25"/>
    </row>
    <row r="18" spans="1:11" x14ac:dyDescent="0.2">
      <c r="A18" s="221" t="s">
        <v>95</v>
      </c>
      <c r="B18" s="222"/>
      <c r="C18" s="141">
        <f>SUM(C4:C17)</f>
        <v>0</v>
      </c>
      <c r="D18" s="141">
        <f>SUM(D4:D17)</f>
        <v>0</v>
      </c>
      <c r="E18" s="142"/>
    </row>
    <row r="19" spans="1:11" ht="29.25" customHeight="1" thickBot="1" x14ac:dyDescent="0.25">
      <c r="A19" s="212" t="s">
        <v>317</v>
      </c>
      <c r="B19" s="213"/>
      <c r="C19" s="213"/>
      <c r="D19" s="213"/>
      <c r="E19" s="214"/>
      <c r="G19" s="165"/>
      <c r="H19" s="165"/>
      <c r="I19" s="165"/>
      <c r="J19" s="165"/>
      <c r="K19" s="165"/>
    </row>
    <row r="20" spans="1:11" x14ac:dyDescent="0.2">
      <c r="A20" s="209">
        <v>0</v>
      </c>
      <c r="B20" s="209"/>
      <c r="C20" s="92"/>
      <c r="D20" s="92"/>
      <c r="E20" s="30"/>
      <c r="G20" s="95">
        <f>LOOKUP(A20,$A$114:$A$122,$B$114:$B$122)</f>
        <v>0</v>
      </c>
      <c r="H20" s="6"/>
      <c r="I20" s="6"/>
      <c r="J20" s="6"/>
      <c r="K20" s="6"/>
    </row>
    <row r="21" spans="1:11" x14ac:dyDescent="0.2">
      <c r="A21" s="187"/>
      <c r="B21" s="149"/>
      <c r="C21" s="2"/>
      <c r="D21" s="2"/>
      <c r="E21" s="2"/>
    </row>
    <row r="22" spans="1:11" x14ac:dyDescent="0.2">
      <c r="A22" s="209"/>
      <c r="B22" s="209"/>
      <c r="C22" s="2"/>
      <c r="D22" s="2"/>
      <c r="E22" s="2"/>
      <c r="G22" s="95">
        <f>LOOKUP(A22,$A$114:$A$122,$B$114:$B$122)</f>
        <v>0</v>
      </c>
    </row>
    <row r="23" spans="1:11" x14ac:dyDescent="0.2">
      <c r="A23" s="187"/>
      <c r="B23" s="149"/>
      <c r="C23" s="2"/>
      <c r="D23" s="2"/>
      <c r="E23" s="2"/>
    </row>
    <row r="24" spans="1:11" x14ac:dyDescent="0.2">
      <c r="A24" s="209"/>
      <c r="B24" s="209"/>
      <c r="C24" s="2"/>
      <c r="D24" s="2"/>
      <c r="E24" s="2"/>
      <c r="G24" s="95">
        <f>LOOKUP(A24,$A$114:$A$122,$B$114:$B$122)</f>
        <v>0</v>
      </c>
    </row>
    <row r="25" spans="1:11" x14ac:dyDescent="0.2">
      <c r="A25" s="210"/>
      <c r="B25" s="211"/>
      <c r="C25" s="2"/>
      <c r="D25" s="2"/>
      <c r="E25" s="2"/>
    </row>
    <row r="26" spans="1:11" x14ac:dyDescent="0.2">
      <c r="A26" s="209"/>
      <c r="B26" s="209"/>
      <c r="C26" s="2"/>
      <c r="D26" s="2"/>
      <c r="E26" s="2"/>
      <c r="G26" s="95">
        <f>LOOKUP(A26,$A$114:$A$122,$B$114:$B$122)</f>
        <v>0</v>
      </c>
    </row>
    <row r="27" spans="1:11" x14ac:dyDescent="0.2">
      <c r="A27" s="210"/>
      <c r="B27" s="211"/>
      <c r="C27" s="2"/>
      <c r="D27" s="2"/>
      <c r="E27" s="2"/>
      <c r="G27"/>
    </row>
    <row r="28" spans="1:11" x14ac:dyDescent="0.2">
      <c r="A28" s="209"/>
      <c r="B28" s="209"/>
      <c r="C28" s="2"/>
      <c r="D28" s="2"/>
      <c r="E28" s="2"/>
      <c r="G28" s="95">
        <f>LOOKUP(A28,$A$114:$A$122,$B$114:$B$122)</f>
        <v>0</v>
      </c>
    </row>
    <row r="29" spans="1:11" x14ac:dyDescent="0.2">
      <c r="A29" s="187"/>
      <c r="B29" s="149"/>
      <c r="C29" s="2"/>
      <c r="D29" s="2"/>
      <c r="E29" s="2"/>
    </row>
    <row r="30" spans="1:11" x14ac:dyDescent="0.2">
      <c r="A30" s="209"/>
      <c r="B30" s="209"/>
      <c r="C30" s="2"/>
      <c r="D30" s="2"/>
      <c r="E30" s="2"/>
      <c r="G30" s="95">
        <f>LOOKUP(A30,$A$114:$A$122,$B$114:$B$122)</f>
        <v>0</v>
      </c>
    </row>
    <row r="31" spans="1:11" x14ac:dyDescent="0.2">
      <c r="A31" s="187"/>
      <c r="B31" s="149"/>
      <c r="C31" s="2"/>
      <c r="D31" s="2"/>
      <c r="E31" s="2"/>
    </row>
    <row r="32" spans="1:11" x14ac:dyDescent="0.2">
      <c r="A32" s="209"/>
      <c r="B32" s="209"/>
      <c r="C32" s="2"/>
      <c r="D32" s="2"/>
      <c r="E32" s="2"/>
      <c r="G32" s="95">
        <f>LOOKUP(A32,$A$114:$A$122,$B$114:$B$122)</f>
        <v>0</v>
      </c>
    </row>
    <row r="33" spans="1:7" x14ac:dyDescent="0.2">
      <c r="A33" s="210"/>
      <c r="B33" s="211"/>
      <c r="C33" s="2"/>
      <c r="D33" s="2"/>
      <c r="E33" s="2"/>
    </row>
    <row r="34" spans="1:7" ht="13.5" thickBot="1" x14ac:dyDescent="0.25">
      <c r="A34" s="209"/>
      <c r="B34" s="209"/>
      <c r="C34" s="2"/>
      <c r="D34" s="2"/>
      <c r="E34" s="2"/>
      <c r="G34" s="95">
        <f>LOOKUP(A34,$A$114:$A$122,$B$114:$B$122)</f>
        <v>0</v>
      </c>
    </row>
    <row r="35" spans="1:7" x14ac:dyDescent="0.2">
      <c r="A35" s="221" t="s">
        <v>95</v>
      </c>
      <c r="B35" s="222"/>
      <c r="C35" s="141">
        <f>SUM(C20:C34)</f>
        <v>0</v>
      </c>
      <c r="D35" s="141">
        <f>SUM(D20:D34)</f>
        <v>0</v>
      </c>
      <c r="E35" s="142"/>
      <c r="G35" s="95"/>
    </row>
    <row r="36" spans="1:7" ht="30.75" customHeight="1" thickBot="1" x14ac:dyDescent="0.25">
      <c r="A36" s="232" t="s">
        <v>328</v>
      </c>
      <c r="B36" s="232"/>
      <c r="C36" s="232"/>
      <c r="D36" s="232"/>
      <c r="E36" s="232"/>
    </row>
    <row r="37" spans="1:7" ht="24.75" customHeight="1" x14ac:dyDescent="0.2">
      <c r="A37" s="228" t="s">
        <v>94</v>
      </c>
      <c r="B37" s="229"/>
      <c r="C37" s="226" t="s">
        <v>15</v>
      </c>
      <c r="D37" s="191"/>
      <c r="E37" s="183" t="s">
        <v>16</v>
      </c>
    </row>
    <row r="38" spans="1:7" s="16" customFormat="1" ht="14.25" customHeight="1" thickBot="1" x14ac:dyDescent="0.25">
      <c r="A38" s="230"/>
      <c r="B38" s="231"/>
      <c r="C38" s="91" t="s">
        <v>4</v>
      </c>
      <c r="D38" s="69" t="s">
        <v>5</v>
      </c>
      <c r="E38" s="227"/>
      <c r="G38" s="99"/>
    </row>
    <row r="39" spans="1:7" x14ac:dyDescent="0.2">
      <c r="A39" s="205">
        <v>0</v>
      </c>
      <c r="B39" s="206"/>
      <c r="C39" s="92"/>
      <c r="D39" s="92"/>
      <c r="E39" s="30"/>
      <c r="G39" s="95">
        <f>LOOKUP(A39,$A$125:$A$129,$B$125:$B$129)</f>
        <v>0</v>
      </c>
    </row>
    <row r="40" spans="1:7" x14ac:dyDescent="0.2">
      <c r="A40" s="187"/>
      <c r="B40" s="149"/>
      <c r="C40" s="2"/>
      <c r="D40" s="2"/>
      <c r="E40" s="31"/>
    </row>
    <row r="41" spans="1:7" x14ac:dyDescent="0.2">
      <c r="A41" s="187"/>
      <c r="B41" s="149"/>
      <c r="C41" s="2"/>
      <c r="D41" s="2"/>
      <c r="E41" s="32"/>
    </row>
    <row r="42" spans="1:7" x14ac:dyDescent="0.2">
      <c r="A42" s="187"/>
      <c r="B42" s="149"/>
      <c r="C42" s="2"/>
      <c r="D42" s="2"/>
      <c r="E42" s="31"/>
    </row>
    <row r="43" spans="1:7" x14ac:dyDescent="0.2">
      <c r="A43" s="188"/>
      <c r="B43" s="189"/>
      <c r="C43" s="2"/>
      <c r="D43" s="2"/>
      <c r="E43" s="32"/>
      <c r="G43" s="95">
        <f>LOOKUP(A43,$A$125:$A$129,$B$125:$B$129)</f>
        <v>0</v>
      </c>
    </row>
    <row r="44" spans="1:7" x14ac:dyDescent="0.2">
      <c r="A44" s="187"/>
      <c r="B44" s="149"/>
      <c r="C44" s="2"/>
      <c r="D44" s="2"/>
      <c r="E44" s="31"/>
    </row>
    <row r="45" spans="1:7" ht="13.5" thickBot="1" x14ac:dyDescent="0.25">
      <c r="A45" s="207"/>
      <c r="B45" s="208"/>
      <c r="C45" s="2"/>
      <c r="D45" s="2"/>
      <c r="E45" s="32"/>
    </row>
    <row r="46" spans="1:7" ht="13.5" thickBot="1" x14ac:dyDescent="0.25">
      <c r="A46" s="159" t="s">
        <v>95</v>
      </c>
      <c r="B46" s="161"/>
      <c r="C46" s="11">
        <f>SUM(C39:C45)</f>
        <v>0</v>
      </c>
      <c r="D46" s="11">
        <f>SUM(D39:D45)</f>
        <v>0</v>
      </c>
      <c r="E46" s="71"/>
    </row>
    <row r="47" spans="1:7" ht="13.5" thickBot="1" x14ac:dyDescent="0.25">
      <c r="A47" s="225" t="s">
        <v>326</v>
      </c>
      <c r="B47" s="225"/>
      <c r="C47" s="225"/>
      <c r="D47" s="225"/>
      <c r="E47" s="225"/>
    </row>
    <row r="48" spans="1:7" x14ac:dyDescent="0.2">
      <c r="A48" s="218"/>
      <c r="B48" s="219"/>
      <c r="C48" s="219"/>
      <c r="D48" s="219"/>
      <c r="E48" s="220"/>
    </row>
    <row r="49" spans="1:5" x14ac:dyDescent="0.2">
      <c r="A49" s="187"/>
      <c r="B49" s="148"/>
      <c r="C49" s="148"/>
      <c r="D49" s="148"/>
      <c r="E49" s="215"/>
    </row>
    <row r="50" spans="1:5" x14ac:dyDescent="0.2">
      <c r="A50" s="187"/>
      <c r="B50" s="148"/>
      <c r="C50" s="148"/>
      <c r="D50" s="148"/>
      <c r="E50" s="215"/>
    </row>
    <row r="51" spans="1:5" x14ac:dyDescent="0.2">
      <c r="A51" s="187"/>
      <c r="B51" s="148"/>
      <c r="C51" s="148"/>
      <c r="D51" s="148"/>
      <c r="E51" s="215"/>
    </row>
    <row r="52" spans="1:5" x14ac:dyDescent="0.2">
      <c r="A52" s="187"/>
      <c r="B52" s="148"/>
      <c r="C52" s="148"/>
      <c r="D52" s="148"/>
      <c r="E52" s="215"/>
    </row>
    <row r="53" spans="1:5" x14ac:dyDescent="0.2">
      <c r="A53" s="187"/>
      <c r="B53" s="148"/>
      <c r="C53" s="148"/>
      <c r="D53" s="148"/>
      <c r="E53" s="215"/>
    </row>
    <row r="54" spans="1:5" x14ac:dyDescent="0.2">
      <c r="A54" s="187"/>
      <c r="B54" s="148"/>
      <c r="C54" s="148"/>
      <c r="D54" s="148"/>
      <c r="E54" s="215"/>
    </row>
    <row r="55" spans="1:5" x14ac:dyDescent="0.2">
      <c r="A55" s="187"/>
      <c r="B55" s="148"/>
      <c r="C55" s="148"/>
      <c r="D55" s="148"/>
      <c r="E55" s="215"/>
    </row>
    <row r="56" spans="1:5" x14ac:dyDescent="0.2">
      <c r="A56" s="187"/>
      <c r="B56" s="148"/>
      <c r="C56" s="148"/>
      <c r="D56" s="148"/>
      <c r="E56" s="215"/>
    </row>
    <row r="57" spans="1:5" x14ac:dyDescent="0.2">
      <c r="A57" s="187"/>
      <c r="B57" s="148"/>
      <c r="C57" s="148"/>
      <c r="D57" s="148"/>
      <c r="E57" s="215"/>
    </row>
    <row r="58" spans="1:5" x14ac:dyDescent="0.2">
      <c r="A58" s="187"/>
      <c r="B58" s="148"/>
      <c r="C58" s="148"/>
      <c r="D58" s="148"/>
      <c r="E58" s="215"/>
    </row>
    <row r="59" spans="1:5" x14ac:dyDescent="0.2">
      <c r="A59" s="187"/>
      <c r="B59" s="148"/>
      <c r="C59" s="148"/>
      <c r="D59" s="148"/>
      <c r="E59" s="215"/>
    </row>
    <row r="60" spans="1:5" x14ac:dyDescent="0.2">
      <c r="A60" s="187"/>
      <c r="B60" s="148"/>
      <c r="C60" s="148"/>
      <c r="D60" s="148"/>
      <c r="E60" s="215"/>
    </row>
    <row r="61" spans="1:5" x14ac:dyDescent="0.2">
      <c r="A61" s="187"/>
      <c r="B61" s="148"/>
      <c r="C61" s="148"/>
      <c r="D61" s="148"/>
      <c r="E61" s="215"/>
    </row>
    <row r="62" spans="1:5" x14ac:dyDescent="0.2">
      <c r="A62" s="187"/>
      <c r="B62" s="148"/>
      <c r="C62" s="148"/>
      <c r="D62" s="148"/>
      <c r="E62" s="215"/>
    </row>
    <row r="63" spans="1:5" x14ac:dyDescent="0.2">
      <c r="A63" s="187"/>
      <c r="B63" s="148"/>
      <c r="C63" s="148"/>
      <c r="D63" s="148"/>
      <c r="E63" s="215"/>
    </row>
    <row r="64" spans="1:5" x14ac:dyDescent="0.2">
      <c r="A64" s="187"/>
      <c r="B64" s="148"/>
      <c r="C64" s="148"/>
      <c r="D64" s="148"/>
      <c r="E64" s="215"/>
    </row>
    <row r="65" spans="1:5" x14ac:dyDescent="0.2">
      <c r="A65" s="187"/>
      <c r="B65" s="148"/>
      <c r="C65" s="148"/>
      <c r="D65" s="148"/>
      <c r="E65" s="215"/>
    </row>
    <row r="66" spans="1:5" x14ac:dyDescent="0.2">
      <c r="A66" s="187"/>
      <c r="B66" s="148"/>
      <c r="C66" s="148"/>
      <c r="D66" s="148"/>
      <c r="E66" s="215"/>
    </row>
    <row r="67" spans="1:5" x14ac:dyDescent="0.2">
      <c r="A67" s="187"/>
      <c r="B67" s="148"/>
      <c r="C67" s="148"/>
      <c r="D67" s="148"/>
      <c r="E67" s="215"/>
    </row>
    <row r="68" spans="1:5" ht="13.5" thickBot="1" x14ac:dyDescent="0.25">
      <c r="A68" s="207"/>
      <c r="B68" s="216"/>
      <c r="C68" s="216"/>
      <c r="D68" s="216"/>
      <c r="E68" s="217"/>
    </row>
    <row r="104" spans="1:7" s="101" customFormat="1" x14ac:dyDescent="0.2">
      <c r="G104" s="102"/>
    </row>
    <row r="105" spans="1:7" hidden="1" x14ac:dyDescent="0.2">
      <c r="A105" s="59" t="s">
        <v>19</v>
      </c>
      <c r="B105" s="59" t="s">
        <v>77</v>
      </c>
    </row>
    <row r="106" spans="1:7" ht="12.75" hidden="1" customHeight="1" x14ac:dyDescent="0.2">
      <c r="A106">
        <v>0</v>
      </c>
      <c r="B106">
        <v>0</v>
      </c>
    </row>
    <row r="107" spans="1:7" hidden="1" x14ac:dyDescent="0.2">
      <c r="A107" s="128" t="s">
        <v>91</v>
      </c>
      <c r="B107" s="123" t="s">
        <v>87</v>
      </c>
    </row>
    <row r="108" spans="1:7" ht="63.75" hidden="1" x14ac:dyDescent="0.2">
      <c r="A108" s="128" t="s">
        <v>315</v>
      </c>
      <c r="B108" s="123" t="s">
        <v>87</v>
      </c>
    </row>
    <row r="109" spans="1:7" ht="89.25" hidden="1" x14ac:dyDescent="0.2">
      <c r="A109" s="128" t="s">
        <v>316</v>
      </c>
      <c r="B109" s="123" t="s">
        <v>87</v>
      </c>
    </row>
    <row r="110" spans="1:7" hidden="1" x14ac:dyDescent="0.2">
      <c r="A110" s="125" t="s">
        <v>283</v>
      </c>
      <c r="B110" s="57" t="s">
        <v>284</v>
      </c>
    </row>
    <row r="111" spans="1:7" hidden="1" x14ac:dyDescent="0.2">
      <c r="A111" s="128" t="s">
        <v>92</v>
      </c>
      <c r="B111" s="123" t="s">
        <v>87</v>
      </c>
    </row>
    <row r="112" spans="1:7" hidden="1" x14ac:dyDescent="0.2">
      <c r="A112" s="128"/>
      <c r="B112" s="123"/>
    </row>
    <row r="113" spans="1:2" hidden="1" x14ac:dyDescent="0.2">
      <c r="A113" s="59" t="s">
        <v>19</v>
      </c>
      <c r="B113" s="59" t="s">
        <v>77</v>
      </c>
    </row>
    <row r="114" spans="1:2" hidden="1" x14ac:dyDescent="0.2">
      <c r="A114">
        <v>0</v>
      </c>
      <c r="B114">
        <v>0</v>
      </c>
    </row>
    <row r="115" spans="1:2" ht="25.5" hidden="1" x14ac:dyDescent="0.2">
      <c r="A115" s="143" t="s">
        <v>318</v>
      </c>
      <c r="B115" s="123" t="s">
        <v>87</v>
      </c>
    </row>
    <row r="116" spans="1:2" ht="25.5" hidden="1" x14ac:dyDescent="0.2">
      <c r="A116" s="143" t="s">
        <v>319</v>
      </c>
      <c r="B116" s="123" t="s">
        <v>87</v>
      </c>
    </row>
    <row r="117" spans="1:2" ht="25.5" hidden="1" x14ac:dyDescent="0.2">
      <c r="A117" s="143" t="s">
        <v>320</v>
      </c>
      <c r="B117" s="123" t="s">
        <v>87</v>
      </c>
    </row>
    <row r="118" spans="1:2" ht="38.25" hidden="1" x14ac:dyDescent="0.2">
      <c r="A118" s="143" t="s">
        <v>321</v>
      </c>
      <c r="B118" s="123" t="s">
        <v>87</v>
      </c>
    </row>
    <row r="119" spans="1:2" ht="76.5" hidden="1" x14ac:dyDescent="0.2">
      <c r="A119" s="143" t="s">
        <v>322</v>
      </c>
      <c r="B119" s="123" t="s">
        <v>87</v>
      </c>
    </row>
    <row r="120" spans="1:2" hidden="1" x14ac:dyDescent="0.2">
      <c r="A120" s="143" t="s">
        <v>323</v>
      </c>
      <c r="B120" s="123" t="s">
        <v>87</v>
      </c>
    </row>
    <row r="121" spans="1:2" ht="39" hidden="1" customHeight="1" x14ac:dyDescent="0.2">
      <c r="A121" s="143" t="s">
        <v>324</v>
      </c>
      <c r="B121" s="123" t="s">
        <v>87</v>
      </c>
    </row>
    <row r="122" spans="1:2" ht="25.5" hidden="1" x14ac:dyDescent="0.2">
      <c r="A122" s="143" t="s">
        <v>325</v>
      </c>
      <c r="B122" s="123" t="s">
        <v>87</v>
      </c>
    </row>
    <row r="123" spans="1:2" hidden="1" x14ac:dyDescent="0.2">
      <c r="A123">
        <v>0</v>
      </c>
      <c r="B123">
        <v>0</v>
      </c>
    </row>
    <row r="124" spans="1:2" hidden="1" x14ac:dyDescent="0.2">
      <c r="A124" s="59" t="s">
        <v>19</v>
      </c>
      <c r="B124" s="59" t="s">
        <v>77</v>
      </c>
    </row>
    <row r="125" spans="1:2" hidden="1" x14ac:dyDescent="0.2">
      <c r="A125">
        <v>0</v>
      </c>
      <c r="B125">
        <v>0</v>
      </c>
    </row>
    <row r="126" spans="1:2" ht="25.5" hidden="1" x14ac:dyDescent="0.2">
      <c r="A126" s="122" t="s">
        <v>285</v>
      </c>
      <c r="B126" s="125" t="s">
        <v>97</v>
      </c>
    </row>
    <row r="127" spans="1:2" ht="25.5" hidden="1" x14ac:dyDescent="0.2">
      <c r="A127" s="56" t="s">
        <v>286</v>
      </c>
      <c r="B127" s="125" t="s">
        <v>97</v>
      </c>
    </row>
    <row r="128" spans="1:2" ht="38.25" hidden="1" x14ac:dyDescent="0.2">
      <c r="A128" s="125" t="s">
        <v>289</v>
      </c>
      <c r="B128" s="123" t="s">
        <v>290</v>
      </c>
    </row>
    <row r="129" spans="1:7" ht="38.25" hidden="1" x14ac:dyDescent="0.2">
      <c r="A129" s="125" t="s">
        <v>287</v>
      </c>
      <c r="B129" s="122" t="s">
        <v>288</v>
      </c>
    </row>
    <row r="130" spans="1:7" s="101" customFormat="1" x14ac:dyDescent="0.2">
      <c r="G130" s="102"/>
    </row>
    <row r="135" spans="1:7" ht="16.5" customHeight="1" x14ac:dyDescent="0.2"/>
    <row r="139" spans="1:7" ht="40.5" customHeight="1" x14ac:dyDescent="0.2"/>
  </sheetData>
  <sortState ref="A108:B110">
    <sortCondition ref="A107"/>
  </sortState>
  <mergeCells count="71">
    <mergeCell ref="C2:D2"/>
    <mergeCell ref="E2:E3"/>
    <mergeCell ref="A4:B4"/>
    <mergeCell ref="A13:B13"/>
    <mergeCell ref="A12:B12"/>
    <mergeCell ref="A11:B11"/>
    <mergeCell ref="A10:B10"/>
    <mergeCell ref="A9:B9"/>
    <mergeCell ref="A6:B6"/>
    <mergeCell ref="A1:E1"/>
    <mergeCell ref="A2:B3"/>
    <mergeCell ref="A47:E47"/>
    <mergeCell ref="C37:D37"/>
    <mergeCell ref="E37:E38"/>
    <mergeCell ref="A37:B38"/>
    <mergeCell ref="A46:B46"/>
    <mergeCell ref="A44:B44"/>
    <mergeCell ref="A39:B39"/>
    <mergeCell ref="A43:B43"/>
    <mergeCell ref="A40:B40"/>
    <mergeCell ref="A41:B41"/>
    <mergeCell ref="A42:B42"/>
    <mergeCell ref="A45:B45"/>
    <mergeCell ref="A36:E36"/>
    <mergeCell ref="A5:B5"/>
    <mergeCell ref="A35:B35"/>
    <mergeCell ref="A34:B34"/>
    <mergeCell ref="A8:B8"/>
    <mergeCell ref="A7:B7"/>
    <mergeCell ref="A18:B18"/>
    <mergeCell ref="A17:B17"/>
    <mergeCell ref="A16:B16"/>
    <mergeCell ref="A15:B15"/>
    <mergeCell ref="A14:B14"/>
    <mergeCell ref="A59:E59"/>
    <mergeCell ref="A48:E48"/>
    <mergeCell ref="A49:E49"/>
    <mergeCell ref="A50:E50"/>
    <mergeCell ref="A51:E51"/>
    <mergeCell ref="A52:E52"/>
    <mergeCell ref="A53:E53"/>
    <mergeCell ref="A54:E54"/>
    <mergeCell ref="A55:E55"/>
    <mergeCell ref="A56:E56"/>
    <mergeCell ref="A57:E57"/>
    <mergeCell ref="A58:E58"/>
    <mergeCell ref="A60:E60"/>
    <mergeCell ref="A61:E61"/>
    <mergeCell ref="A62:E62"/>
    <mergeCell ref="A63:E63"/>
    <mergeCell ref="A68:E68"/>
    <mergeCell ref="A64:E64"/>
    <mergeCell ref="A65:E65"/>
    <mergeCell ref="A66:E66"/>
    <mergeCell ref="A67:E67"/>
    <mergeCell ref="G19:K19"/>
    <mergeCell ref="A30:B30"/>
    <mergeCell ref="A31:B31"/>
    <mergeCell ref="A32:B32"/>
    <mergeCell ref="A33:B33"/>
    <mergeCell ref="A25:B25"/>
    <mergeCell ref="A26:B26"/>
    <mergeCell ref="A28:B28"/>
    <mergeCell ref="A29:B29"/>
    <mergeCell ref="A27:B27"/>
    <mergeCell ref="A23:B23"/>
    <mergeCell ref="A22:B22"/>
    <mergeCell ref="A21:B21"/>
    <mergeCell ref="A19:E19"/>
    <mergeCell ref="A24:B24"/>
    <mergeCell ref="A20:B20"/>
  </mergeCells>
  <phoneticPr fontId="0" type="noConversion"/>
  <conditionalFormatting sqref="H1">
    <cfRule type="cellIs" dxfId="0" priority="1" stopIfTrue="1" operator="lessThan">
      <formula>0</formula>
    </cfRule>
  </conditionalFormatting>
  <dataValidations count="3">
    <dataValidation type="list" allowBlank="1" showInputMessage="1" showErrorMessage="1" sqref="A39 A43">
      <formula1>$A$125:$A$129</formula1>
    </dataValidation>
    <dataValidation type="list" allowBlank="1" showInputMessage="1" showErrorMessage="1" sqref="A4 A6 A8 A10 A12 A14 A16">
      <formula1>$A$106:$A$111</formula1>
    </dataValidation>
    <dataValidation type="list" showInputMessage="1" showErrorMessage="1" sqref="A20:B20 A22:B22 A32:B32 A30:B30 A28:B28 A26:B26 A24:B24 A34:B34">
      <formula1>$A$114:$A$123</formula1>
    </dataValidation>
  </dataValidations>
  <pageMargins left="0.91" right="0.21" top="0.52" bottom="0.19685039370078741" header="0.31496062992125984" footer="0"/>
  <pageSetup paperSize="9" orientation="portrait" horizontalDpi="300" verticalDpi="300" r:id="rId1"/>
  <headerFooter alignWithMargins="0">
    <oddHeader>&amp;C7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I65"/>
  <sheetViews>
    <sheetView showZeros="0" workbookViewId="0">
      <pane ySplit="2" topLeftCell="A3" activePane="bottomLeft" state="frozen"/>
      <selection pane="bottomLeft" activeCell="B46" sqref="B46:C46"/>
    </sheetView>
  </sheetViews>
  <sheetFormatPr defaultColWidth="9.140625" defaultRowHeight="12.75" x14ac:dyDescent="0.2"/>
  <cols>
    <col min="1" max="1" width="46.5703125" style="33" customWidth="1"/>
    <col min="2" max="2" width="14" style="33" customWidth="1"/>
    <col min="3" max="3" width="14.28515625" style="33" customWidth="1"/>
    <col min="4" max="4" width="18.42578125" style="33" customWidth="1"/>
    <col min="5" max="16384" width="9.140625" style="33"/>
  </cols>
  <sheetData>
    <row r="1" spans="1:4" ht="13.5" thickBot="1" x14ac:dyDescent="0.25">
      <c r="A1" s="260" t="s">
        <v>331</v>
      </c>
      <c r="B1" s="261"/>
      <c r="C1" s="261"/>
      <c r="D1" s="261"/>
    </row>
    <row r="2" spans="1:4" ht="39" thickBot="1" x14ac:dyDescent="0.25">
      <c r="A2" s="266" t="s">
        <v>20</v>
      </c>
      <c r="B2" s="267"/>
      <c r="C2" s="34" t="s">
        <v>21</v>
      </c>
      <c r="D2" s="35" t="s">
        <v>22</v>
      </c>
    </row>
    <row r="3" spans="1:4" x14ac:dyDescent="0.2">
      <c r="A3" s="268"/>
      <c r="B3" s="269"/>
      <c r="C3" s="36"/>
      <c r="D3" s="37"/>
    </row>
    <row r="4" spans="1:4" x14ac:dyDescent="0.2">
      <c r="A4" s="270"/>
      <c r="B4" s="271"/>
      <c r="C4" s="38"/>
      <c r="D4" s="39"/>
    </row>
    <row r="5" spans="1:4" x14ac:dyDescent="0.2">
      <c r="A5" s="270"/>
      <c r="B5" s="271"/>
      <c r="C5" s="38"/>
      <c r="D5" s="39"/>
    </row>
    <row r="6" spans="1:4" x14ac:dyDescent="0.2">
      <c r="A6" s="270"/>
      <c r="B6" s="271"/>
      <c r="C6" s="38"/>
      <c r="D6" s="39"/>
    </row>
    <row r="7" spans="1:4" x14ac:dyDescent="0.2">
      <c r="A7" s="270"/>
      <c r="B7" s="271"/>
      <c r="C7" s="38"/>
      <c r="D7" s="39"/>
    </row>
    <row r="8" spans="1:4" x14ac:dyDescent="0.2">
      <c r="A8" s="270"/>
      <c r="B8" s="271"/>
      <c r="C8" s="38"/>
      <c r="D8" s="39"/>
    </row>
    <row r="9" spans="1:4" x14ac:dyDescent="0.2">
      <c r="A9" s="235"/>
      <c r="B9" s="239"/>
      <c r="C9" s="40"/>
      <c r="D9" s="41"/>
    </row>
    <row r="10" spans="1:4" x14ac:dyDescent="0.2">
      <c r="A10" s="235"/>
      <c r="B10" s="239"/>
      <c r="C10" s="40"/>
      <c r="D10" s="41"/>
    </row>
    <row r="11" spans="1:4" x14ac:dyDescent="0.2">
      <c r="A11" s="235"/>
      <c r="B11" s="239"/>
      <c r="C11" s="40"/>
      <c r="D11" s="41"/>
    </row>
    <row r="12" spans="1:4" x14ac:dyDescent="0.2">
      <c r="A12" s="235"/>
      <c r="B12" s="239"/>
      <c r="C12" s="40"/>
      <c r="D12" s="41"/>
    </row>
    <row r="13" spans="1:4" x14ac:dyDescent="0.2">
      <c r="A13" s="235"/>
      <c r="B13" s="239"/>
      <c r="C13" s="40"/>
      <c r="D13" s="41"/>
    </row>
    <row r="14" spans="1:4" x14ac:dyDescent="0.2">
      <c r="A14" s="235"/>
      <c r="B14" s="239"/>
      <c r="C14" s="40"/>
      <c r="D14" s="41"/>
    </row>
    <row r="15" spans="1:4" x14ac:dyDescent="0.2">
      <c r="A15" s="235"/>
      <c r="B15" s="239"/>
      <c r="C15" s="40"/>
      <c r="D15" s="41"/>
    </row>
    <row r="16" spans="1:4" x14ac:dyDescent="0.2">
      <c r="A16" s="235"/>
      <c r="B16" s="239"/>
      <c r="C16" s="40"/>
      <c r="D16" s="41"/>
    </row>
    <row r="17" spans="1:4" x14ac:dyDescent="0.2">
      <c r="A17" s="235"/>
      <c r="B17" s="239"/>
      <c r="C17" s="40"/>
      <c r="D17" s="41"/>
    </row>
    <row r="18" spans="1:4" x14ac:dyDescent="0.2">
      <c r="A18" s="235"/>
      <c r="B18" s="239"/>
      <c r="C18" s="40"/>
      <c r="D18" s="41"/>
    </row>
    <row r="19" spans="1:4" x14ac:dyDescent="0.2">
      <c r="A19" s="235"/>
      <c r="B19" s="239"/>
      <c r="C19" s="40"/>
      <c r="D19" s="41"/>
    </row>
    <row r="20" spans="1:4" x14ac:dyDescent="0.2">
      <c r="A20" s="235"/>
      <c r="B20" s="239"/>
      <c r="C20" s="40"/>
      <c r="D20" s="41"/>
    </row>
    <row r="21" spans="1:4" x14ac:dyDescent="0.2">
      <c r="A21" s="235"/>
      <c r="B21" s="239"/>
      <c r="C21" s="40"/>
      <c r="D21" s="41"/>
    </row>
    <row r="22" spans="1:4" x14ac:dyDescent="0.2">
      <c r="A22" s="235"/>
      <c r="B22" s="239"/>
      <c r="C22" s="40"/>
      <c r="D22" s="41"/>
    </row>
    <row r="23" spans="1:4" x14ac:dyDescent="0.2">
      <c r="A23" s="235"/>
      <c r="B23" s="239"/>
      <c r="C23" s="40"/>
      <c r="D23" s="41"/>
    </row>
    <row r="24" spans="1:4" x14ac:dyDescent="0.2">
      <c r="A24" s="235"/>
      <c r="B24" s="239"/>
      <c r="C24" s="40"/>
      <c r="D24" s="41"/>
    </row>
    <row r="25" spans="1:4" x14ac:dyDescent="0.2">
      <c r="A25" s="235"/>
      <c r="B25" s="239"/>
      <c r="C25" s="40"/>
      <c r="D25" s="41"/>
    </row>
    <row r="26" spans="1:4" x14ac:dyDescent="0.2">
      <c r="A26" s="235"/>
      <c r="B26" s="239"/>
      <c r="C26" s="40"/>
      <c r="D26" s="41"/>
    </row>
    <row r="27" spans="1:4" x14ac:dyDescent="0.2">
      <c r="A27" s="235"/>
      <c r="B27" s="239"/>
      <c r="C27" s="40"/>
      <c r="D27" s="41"/>
    </row>
    <row r="28" spans="1:4" x14ac:dyDescent="0.2">
      <c r="A28" s="235"/>
      <c r="B28" s="239"/>
      <c r="C28" s="40"/>
      <c r="D28" s="41"/>
    </row>
    <row r="29" spans="1:4" x14ac:dyDescent="0.2">
      <c r="A29" s="235"/>
      <c r="B29" s="239"/>
      <c r="C29" s="40"/>
      <c r="D29" s="41"/>
    </row>
    <row r="30" spans="1:4" x14ac:dyDescent="0.2">
      <c r="A30" s="235"/>
      <c r="B30" s="239"/>
      <c r="C30" s="40"/>
      <c r="D30" s="41"/>
    </row>
    <row r="31" spans="1:4" x14ac:dyDescent="0.2">
      <c r="A31" s="235"/>
      <c r="B31" s="239"/>
      <c r="C31" s="40"/>
      <c r="D31" s="41"/>
    </row>
    <row r="32" spans="1:4" ht="13.5" thickBot="1" x14ac:dyDescent="0.25">
      <c r="A32" s="237"/>
      <c r="B32" s="240"/>
      <c r="C32" s="42"/>
      <c r="D32" s="43"/>
    </row>
    <row r="33" spans="1:9" ht="13.5" thickBot="1" x14ac:dyDescent="0.25">
      <c r="A33" s="264" t="s">
        <v>23</v>
      </c>
      <c r="B33" s="265"/>
      <c r="C33" s="265"/>
      <c r="D33" s="265"/>
    </row>
    <row r="34" spans="1:9" ht="26.25" thickBot="1" x14ac:dyDescent="0.25">
      <c r="A34" s="44" t="s">
        <v>24</v>
      </c>
      <c r="B34" s="262" t="s">
        <v>25</v>
      </c>
      <c r="C34" s="263"/>
      <c r="D34" s="45" t="s">
        <v>26</v>
      </c>
    </row>
    <row r="35" spans="1:9" x14ac:dyDescent="0.2">
      <c r="A35" s="46"/>
      <c r="B35" s="241"/>
      <c r="C35" s="242"/>
      <c r="D35" s="46"/>
    </row>
    <row r="36" spans="1:9" x14ac:dyDescent="0.2">
      <c r="A36" s="47"/>
      <c r="B36" s="235"/>
      <c r="C36" s="236"/>
      <c r="D36" s="47"/>
    </row>
    <row r="37" spans="1:9" x14ac:dyDescent="0.2">
      <c r="A37" s="47"/>
      <c r="B37" s="235"/>
      <c r="C37" s="236"/>
      <c r="D37" s="47"/>
    </row>
    <row r="38" spans="1:9" x14ac:dyDescent="0.2">
      <c r="A38" s="47"/>
      <c r="B38" s="235"/>
      <c r="C38" s="236"/>
      <c r="D38" s="47"/>
    </row>
    <row r="39" spans="1:9" x14ac:dyDescent="0.2">
      <c r="A39" s="47"/>
      <c r="B39" s="235"/>
      <c r="C39" s="236"/>
      <c r="D39" s="47"/>
    </row>
    <row r="40" spans="1:9" x14ac:dyDescent="0.2">
      <c r="A40" s="47"/>
      <c r="B40" s="235"/>
      <c r="C40" s="236"/>
      <c r="D40" s="47"/>
    </row>
    <row r="41" spans="1:9" x14ac:dyDescent="0.2">
      <c r="A41" s="47"/>
      <c r="B41" s="235"/>
      <c r="C41" s="236"/>
      <c r="D41" s="47"/>
    </row>
    <row r="42" spans="1:9" x14ac:dyDescent="0.2">
      <c r="A42" s="47"/>
      <c r="B42" s="235"/>
      <c r="C42" s="236"/>
      <c r="D42" s="47"/>
    </row>
    <row r="43" spans="1:9" x14ac:dyDescent="0.2">
      <c r="A43" s="47"/>
      <c r="B43" s="235"/>
      <c r="C43" s="236"/>
      <c r="D43" s="47"/>
    </row>
    <row r="44" spans="1:9" x14ac:dyDescent="0.2">
      <c r="A44" s="47"/>
      <c r="B44" s="235"/>
      <c r="C44" s="236"/>
      <c r="D44" s="47"/>
    </row>
    <row r="45" spans="1:9" x14ac:dyDescent="0.2">
      <c r="A45" s="47"/>
      <c r="B45" s="235"/>
      <c r="C45" s="236"/>
      <c r="D45" s="47"/>
    </row>
    <row r="46" spans="1:9" ht="13.5" thickBot="1" x14ac:dyDescent="0.25">
      <c r="A46" s="47"/>
      <c r="B46" s="237"/>
      <c r="C46" s="238"/>
      <c r="D46" s="48"/>
    </row>
    <row r="47" spans="1:9" s="50" customFormat="1" x14ac:dyDescent="0.2">
      <c r="A47" s="49"/>
      <c r="B47" s="245" t="s">
        <v>42</v>
      </c>
      <c r="C47" s="246"/>
      <c r="D47" s="247"/>
      <c r="G47" s="51"/>
      <c r="H47" s="51"/>
      <c r="I47" s="51"/>
    </row>
    <row r="48" spans="1:9" x14ac:dyDescent="0.2">
      <c r="A48" s="47"/>
      <c r="B48" s="248" t="s">
        <v>330</v>
      </c>
      <c r="C48" s="249"/>
      <c r="D48" s="250"/>
      <c r="G48" s="51"/>
      <c r="H48" s="51"/>
      <c r="I48" s="51"/>
    </row>
    <row r="49" spans="1:9" ht="12.75" customHeight="1" x14ac:dyDescent="0.2">
      <c r="A49" s="47"/>
      <c r="B49" s="259" t="s">
        <v>43</v>
      </c>
      <c r="C49" s="249"/>
      <c r="D49" s="52"/>
      <c r="G49" s="51"/>
      <c r="H49" s="51"/>
      <c r="I49" s="51"/>
    </row>
    <row r="50" spans="1:9" ht="13.5" thickBot="1" x14ac:dyDescent="0.25">
      <c r="A50" s="47"/>
      <c r="B50" s="259" t="s">
        <v>26</v>
      </c>
      <c r="C50" s="249"/>
      <c r="D50" s="53"/>
      <c r="G50" s="51"/>
      <c r="H50" s="51"/>
      <c r="I50" s="51"/>
    </row>
    <row r="51" spans="1:9" x14ac:dyDescent="0.2">
      <c r="A51" s="54"/>
      <c r="B51" s="251" t="s">
        <v>44</v>
      </c>
      <c r="C51" s="252"/>
      <c r="D51" s="253"/>
    </row>
    <row r="52" spans="1:9" x14ac:dyDescent="0.2">
      <c r="A52" s="54"/>
      <c r="B52" s="254" t="s">
        <v>45</v>
      </c>
      <c r="C52" s="255"/>
      <c r="D52" s="256"/>
    </row>
    <row r="53" spans="1:9" x14ac:dyDescent="0.2">
      <c r="A53" s="54"/>
      <c r="B53" s="248" t="s">
        <v>330</v>
      </c>
      <c r="C53" s="249"/>
      <c r="D53" s="250"/>
    </row>
    <row r="54" spans="1:9" ht="12.75" customHeight="1" x14ac:dyDescent="0.2">
      <c r="A54" s="54"/>
      <c r="B54" s="259" t="s">
        <v>43</v>
      </c>
      <c r="C54" s="249"/>
      <c r="D54" s="52"/>
    </row>
    <row r="55" spans="1:9" ht="13.5" customHeight="1" thickBot="1" x14ac:dyDescent="0.25">
      <c r="A55" s="54"/>
      <c r="B55" s="243" t="s">
        <v>26</v>
      </c>
      <c r="C55" s="244"/>
      <c r="D55" s="53"/>
    </row>
    <row r="56" spans="1:9" ht="12.75" customHeight="1" x14ac:dyDescent="0.2">
      <c r="A56" s="47"/>
      <c r="B56" s="257" t="s">
        <v>46</v>
      </c>
      <c r="C56" s="252"/>
      <c r="D56" s="253"/>
    </row>
    <row r="57" spans="1:9" ht="12.75" customHeight="1" x14ac:dyDescent="0.2">
      <c r="A57" s="47"/>
      <c r="B57" s="258" t="s">
        <v>47</v>
      </c>
      <c r="C57" s="255"/>
      <c r="D57" s="256"/>
    </row>
    <row r="58" spans="1:9" x14ac:dyDescent="0.2">
      <c r="A58" s="47"/>
      <c r="B58" s="248" t="s">
        <v>330</v>
      </c>
      <c r="C58" s="249"/>
      <c r="D58" s="250"/>
    </row>
    <row r="59" spans="1:9" ht="12.75" customHeight="1" x14ac:dyDescent="0.2">
      <c r="A59" s="47"/>
      <c r="B59" s="259" t="s">
        <v>43</v>
      </c>
      <c r="C59" s="249"/>
      <c r="D59" s="52"/>
    </row>
    <row r="60" spans="1:9" ht="13.5" customHeight="1" thickBot="1" x14ac:dyDescent="0.25">
      <c r="A60" s="48"/>
      <c r="B60" s="243" t="s">
        <v>26</v>
      </c>
      <c r="C60" s="244"/>
      <c r="D60" s="131"/>
    </row>
    <row r="61" spans="1:9" x14ac:dyDescent="0.2">
      <c r="B61" s="55"/>
      <c r="C61" s="55"/>
      <c r="D61" s="55"/>
    </row>
    <row r="65" spans="6:6" x14ac:dyDescent="0.2">
      <c r="F65" s="33" t="s">
        <v>31</v>
      </c>
    </row>
  </sheetData>
  <mergeCells count="60">
    <mergeCell ref="A1:D1"/>
    <mergeCell ref="B34:C34"/>
    <mergeCell ref="A33:D33"/>
    <mergeCell ref="B58:D58"/>
    <mergeCell ref="B53:D53"/>
    <mergeCell ref="B54:C54"/>
    <mergeCell ref="B55:C55"/>
    <mergeCell ref="B49:C49"/>
    <mergeCell ref="B50:C50"/>
    <mergeCell ref="A2:B2"/>
    <mergeCell ref="A3:B3"/>
    <mergeCell ref="A4:B4"/>
    <mergeCell ref="A5:B5"/>
    <mergeCell ref="A6:B6"/>
    <mergeCell ref="A7:B7"/>
    <mergeCell ref="A8:B8"/>
    <mergeCell ref="B60:C60"/>
    <mergeCell ref="B47:D47"/>
    <mergeCell ref="B48:D48"/>
    <mergeCell ref="B51:D51"/>
    <mergeCell ref="B52:D52"/>
    <mergeCell ref="B56:D56"/>
    <mergeCell ref="B57:D57"/>
    <mergeCell ref="B59:C59"/>
    <mergeCell ref="A9:B9"/>
    <mergeCell ref="A10:B10"/>
    <mergeCell ref="A11:B11"/>
    <mergeCell ref="A23:B23"/>
    <mergeCell ref="A12:B12"/>
    <mergeCell ref="A13:B13"/>
    <mergeCell ref="A14:B14"/>
    <mergeCell ref="A15:B15"/>
    <mergeCell ref="A16:B16"/>
    <mergeCell ref="A17:B17"/>
    <mergeCell ref="A19:B19"/>
    <mergeCell ref="A18:B18"/>
    <mergeCell ref="A20:B20"/>
    <mergeCell ref="A21:B21"/>
    <mergeCell ref="A22:B22"/>
    <mergeCell ref="B37:C37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B35:C35"/>
    <mergeCell ref="B36:C36"/>
    <mergeCell ref="B38:C38"/>
    <mergeCell ref="B39:C39"/>
    <mergeCell ref="B44:C44"/>
    <mergeCell ref="B45:C45"/>
    <mergeCell ref="B46:C46"/>
    <mergeCell ref="B40:C40"/>
    <mergeCell ref="B41:C41"/>
    <mergeCell ref="B42:C42"/>
    <mergeCell ref="B43:C43"/>
  </mergeCells>
  <phoneticPr fontId="1" type="noConversion"/>
  <pageMargins left="0.31" right="0.39370078740157483" top="0.43" bottom="0.19685039370078741" header="0.31496062992125984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1_Тит</vt:lpstr>
      <vt:lpstr>4_УЧ-МЕТ</vt:lpstr>
      <vt:lpstr>5_НИР</vt:lpstr>
      <vt:lpstr>6_НИРС. ОМР </vt:lpstr>
      <vt:lpstr>7_ВР ДПО</vt:lpstr>
      <vt:lpstr>8_ИРИП ОПВП</vt:lpstr>
      <vt:lpstr>'1_Тит'!Область_печати</vt:lpstr>
      <vt:lpstr>'4_УЧ-МЕТ'!Область_печати</vt:lpstr>
      <vt:lpstr>'5_НИР'!Область_печати</vt:lpstr>
      <vt:lpstr>'6_НИРС. ОМР '!Область_печати</vt:lpstr>
      <vt:lpstr>'7_ВР ДПО'!Область_печати</vt:lpstr>
      <vt:lpstr>'8_ИРИП ОПВП'!Область_печати</vt:lpstr>
    </vt:vector>
  </TitlesOfParts>
  <Company>TSU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UMU</dc:creator>
  <cp:lastModifiedBy>gl-321</cp:lastModifiedBy>
  <cp:lastPrinted>2015-04-20T07:44:41Z</cp:lastPrinted>
  <dcterms:created xsi:type="dcterms:W3CDTF">1999-01-22T07:27:07Z</dcterms:created>
  <dcterms:modified xsi:type="dcterms:W3CDTF">2022-09-15T13:57:47Z</dcterms:modified>
</cp:coreProperties>
</file>